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NASM\GDP SERIES\"/>
    </mc:Choice>
  </mc:AlternateContent>
  <xr:revisionPtr revIDLastSave="0" documentId="13_ncr:1_{A3EAE1C4-E85C-42AE-9DDE-72D9328CB4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976 - 1992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I300" i="1" l="1"/>
  <c r="M285" i="1"/>
  <c r="L285" i="1"/>
  <c r="K285" i="1"/>
  <c r="J285" i="1"/>
  <c r="I285" i="1"/>
  <c r="M279" i="1"/>
  <c r="L279" i="1"/>
  <c r="K279" i="1"/>
  <c r="J279" i="1"/>
  <c r="I279" i="1"/>
  <c r="M274" i="1"/>
  <c r="M300" i="1" s="1"/>
  <c r="M302" i="1" s="1"/>
  <c r="L274" i="1"/>
  <c r="L300" i="1" s="1"/>
  <c r="K274" i="1"/>
  <c r="K300" i="1" s="1"/>
  <c r="J274" i="1"/>
  <c r="J300" i="1" s="1"/>
  <c r="I274" i="1"/>
  <c r="F285" i="1"/>
  <c r="F279" i="1"/>
  <c r="F274" i="1"/>
  <c r="F300" i="1" s="1"/>
  <c r="M252" i="1"/>
  <c r="L252" i="1"/>
  <c r="K252" i="1"/>
  <c r="J252" i="1"/>
  <c r="I252" i="1"/>
  <c r="H252" i="1"/>
  <c r="M246" i="1"/>
  <c r="L246" i="1"/>
  <c r="K246" i="1"/>
  <c r="J246" i="1"/>
  <c r="I246" i="1"/>
  <c r="M241" i="1"/>
  <c r="L241" i="1"/>
  <c r="K241" i="1"/>
  <c r="K267" i="1" s="1"/>
  <c r="J241" i="1"/>
  <c r="J267" i="1" s="1"/>
  <c r="I241" i="1"/>
  <c r="I267" i="1" s="1"/>
  <c r="C279" i="1"/>
  <c r="D279" i="1"/>
  <c r="E279" i="1"/>
  <c r="G279" i="1"/>
  <c r="H279" i="1"/>
  <c r="C241" i="1"/>
  <c r="M267" i="1" l="1"/>
  <c r="M269" i="1" s="1"/>
  <c r="L267" i="1"/>
  <c r="J269" i="1"/>
  <c r="L302" i="1"/>
  <c r="J302" i="1"/>
  <c r="K302" i="1"/>
  <c r="K269" i="1"/>
  <c r="L269" i="1"/>
  <c r="M122" i="1"/>
  <c r="L122" i="1"/>
  <c r="K122" i="1"/>
  <c r="J122" i="1"/>
  <c r="I122" i="1"/>
  <c r="H122" i="1"/>
  <c r="G122" i="1"/>
  <c r="F122" i="1"/>
  <c r="E122" i="1"/>
  <c r="D122" i="1"/>
  <c r="C122" i="1"/>
  <c r="M116" i="1"/>
  <c r="L116" i="1"/>
  <c r="K116" i="1"/>
  <c r="J116" i="1"/>
  <c r="I116" i="1"/>
  <c r="H116" i="1"/>
  <c r="G116" i="1"/>
  <c r="F116" i="1"/>
  <c r="E116" i="1"/>
  <c r="D116" i="1"/>
  <c r="C116" i="1"/>
  <c r="M111" i="1"/>
  <c r="L111" i="1"/>
  <c r="K111" i="1"/>
  <c r="J111" i="1"/>
  <c r="I111" i="1"/>
  <c r="H111" i="1"/>
  <c r="G111" i="1"/>
  <c r="F111" i="1"/>
  <c r="E111" i="1"/>
  <c r="D111" i="1"/>
  <c r="C111" i="1"/>
  <c r="M153" i="1"/>
  <c r="L153" i="1"/>
  <c r="K153" i="1"/>
  <c r="J153" i="1"/>
  <c r="I153" i="1"/>
  <c r="H153" i="1"/>
  <c r="G153" i="1"/>
  <c r="F153" i="1"/>
  <c r="E153" i="1"/>
  <c r="D153" i="1"/>
  <c r="C153" i="1"/>
  <c r="M147" i="1"/>
  <c r="L147" i="1"/>
  <c r="K147" i="1"/>
  <c r="J147" i="1"/>
  <c r="I147" i="1"/>
  <c r="H147" i="1"/>
  <c r="G147" i="1"/>
  <c r="F147" i="1"/>
  <c r="E147" i="1"/>
  <c r="D147" i="1"/>
  <c r="C147" i="1"/>
  <c r="M142" i="1"/>
  <c r="L142" i="1"/>
  <c r="K142" i="1"/>
  <c r="J142" i="1"/>
  <c r="I142" i="1"/>
  <c r="H142" i="1"/>
  <c r="G142" i="1"/>
  <c r="F142" i="1"/>
  <c r="E142" i="1"/>
  <c r="D142" i="1"/>
  <c r="C142" i="1"/>
  <c r="M99" i="1"/>
  <c r="M94" i="1"/>
  <c r="L99" i="1"/>
  <c r="K99" i="1"/>
  <c r="J99" i="1"/>
  <c r="I99" i="1"/>
  <c r="H99" i="1"/>
  <c r="G99" i="1"/>
  <c r="F99" i="1"/>
  <c r="E99" i="1"/>
  <c r="D99" i="1"/>
  <c r="C99" i="1"/>
  <c r="L94" i="1"/>
  <c r="K94" i="1"/>
  <c r="J94" i="1"/>
  <c r="I94" i="1"/>
  <c r="H94" i="1"/>
  <c r="G94" i="1"/>
  <c r="F94" i="1"/>
  <c r="E94" i="1"/>
  <c r="D94" i="1"/>
  <c r="C94" i="1"/>
  <c r="L81" i="1"/>
  <c r="K81" i="1"/>
  <c r="J81" i="1"/>
  <c r="I81" i="1"/>
  <c r="H81" i="1"/>
  <c r="G81" i="1"/>
  <c r="F81" i="1"/>
  <c r="E81" i="1"/>
  <c r="D81" i="1"/>
  <c r="C81" i="1"/>
  <c r="L76" i="1"/>
  <c r="K76" i="1"/>
  <c r="J76" i="1"/>
  <c r="I76" i="1"/>
  <c r="H76" i="1"/>
  <c r="G76" i="1"/>
  <c r="F76" i="1"/>
  <c r="E76" i="1"/>
  <c r="D76" i="1"/>
  <c r="C76" i="1"/>
  <c r="M63" i="1"/>
  <c r="L63" i="1"/>
  <c r="K63" i="1"/>
  <c r="J63" i="1"/>
  <c r="I63" i="1"/>
  <c r="H63" i="1"/>
  <c r="G63" i="1"/>
  <c r="F63" i="1"/>
  <c r="E63" i="1"/>
  <c r="D63" i="1"/>
  <c r="C63" i="1"/>
  <c r="M58" i="1"/>
  <c r="L58" i="1"/>
  <c r="K58" i="1"/>
  <c r="J58" i="1"/>
  <c r="I58" i="1"/>
  <c r="H58" i="1"/>
  <c r="G58" i="1"/>
  <c r="F58" i="1"/>
  <c r="E58" i="1"/>
  <c r="D58" i="1"/>
  <c r="C58" i="1"/>
  <c r="M45" i="1"/>
  <c r="L45" i="1"/>
  <c r="K45" i="1"/>
  <c r="J45" i="1"/>
  <c r="I45" i="1"/>
  <c r="H45" i="1"/>
  <c r="G45" i="1"/>
  <c r="F45" i="1"/>
  <c r="E45" i="1"/>
  <c r="D45" i="1"/>
  <c r="C45" i="1"/>
  <c r="M40" i="1"/>
  <c r="L40" i="1"/>
  <c r="K40" i="1"/>
  <c r="J40" i="1"/>
  <c r="I40" i="1"/>
  <c r="H40" i="1"/>
  <c r="G40" i="1"/>
  <c r="F40" i="1"/>
  <c r="E40" i="1"/>
  <c r="D40" i="1"/>
  <c r="C40" i="1"/>
  <c r="M27" i="1"/>
  <c r="L27" i="1"/>
  <c r="K27" i="1"/>
  <c r="J27" i="1"/>
  <c r="I27" i="1"/>
  <c r="H27" i="1"/>
  <c r="G27" i="1"/>
  <c r="F27" i="1"/>
  <c r="E27" i="1"/>
  <c r="D27" i="1"/>
  <c r="C27" i="1"/>
  <c r="M22" i="1"/>
  <c r="L22" i="1"/>
  <c r="K22" i="1"/>
  <c r="J22" i="1"/>
  <c r="I22" i="1"/>
  <c r="H22" i="1"/>
  <c r="G22" i="1"/>
  <c r="F22" i="1"/>
  <c r="E22" i="1"/>
  <c r="D22" i="1"/>
  <c r="C22" i="1"/>
  <c r="M9" i="1"/>
  <c r="L9" i="1"/>
  <c r="K9" i="1"/>
  <c r="J9" i="1"/>
  <c r="I9" i="1"/>
  <c r="H9" i="1"/>
  <c r="G9" i="1"/>
  <c r="F9" i="1"/>
  <c r="E9" i="1"/>
  <c r="D9" i="1"/>
  <c r="C9" i="1"/>
  <c r="M4" i="1"/>
  <c r="L4" i="1"/>
  <c r="K4" i="1"/>
  <c r="J4" i="1"/>
  <c r="I4" i="1"/>
  <c r="H4" i="1"/>
  <c r="G4" i="1"/>
  <c r="F4" i="1"/>
  <c r="E4" i="1"/>
  <c r="D4" i="1"/>
  <c r="C4" i="1"/>
  <c r="H285" i="1"/>
  <c r="G285" i="1"/>
  <c r="E285" i="1"/>
  <c r="D285" i="1"/>
  <c r="C285" i="1"/>
  <c r="H274" i="1"/>
  <c r="G274" i="1"/>
  <c r="E274" i="1"/>
  <c r="D274" i="1"/>
  <c r="C274" i="1"/>
  <c r="G252" i="1"/>
  <c r="F252" i="1"/>
  <c r="E252" i="1"/>
  <c r="D252" i="1"/>
  <c r="C252" i="1"/>
  <c r="H246" i="1"/>
  <c r="G246" i="1"/>
  <c r="F246" i="1"/>
  <c r="E246" i="1"/>
  <c r="D246" i="1"/>
  <c r="C246" i="1"/>
  <c r="H241" i="1"/>
  <c r="G241" i="1"/>
  <c r="F241" i="1"/>
  <c r="E241" i="1"/>
  <c r="D241" i="1"/>
  <c r="M218" i="1"/>
  <c r="L218" i="1"/>
  <c r="K218" i="1"/>
  <c r="J218" i="1"/>
  <c r="I218" i="1"/>
  <c r="H218" i="1"/>
  <c r="G218" i="1"/>
  <c r="F218" i="1"/>
  <c r="E218" i="1"/>
  <c r="D218" i="1"/>
  <c r="C218" i="1"/>
  <c r="M212" i="1"/>
  <c r="L212" i="1"/>
  <c r="K212" i="1"/>
  <c r="J212" i="1"/>
  <c r="I212" i="1"/>
  <c r="H212" i="1"/>
  <c r="G212" i="1"/>
  <c r="F212" i="1"/>
  <c r="E212" i="1"/>
  <c r="D212" i="1"/>
  <c r="C212" i="1"/>
  <c r="M207" i="1"/>
  <c r="L207" i="1"/>
  <c r="K207" i="1"/>
  <c r="J207" i="1"/>
  <c r="I207" i="1"/>
  <c r="H207" i="1"/>
  <c r="G207" i="1"/>
  <c r="F207" i="1"/>
  <c r="E207" i="1"/>
  <c r="D207" i="1"/>
  <c r="C207" i="1"/>
  <c r="M184" i="1"/>
  <c r="L184" i="1"/>
  <c r="K184" i="1"/>
  <c r="J184" i="1"/>
  <c r="I184" i="1"/>
  <c r="H184" i="1"/>
  <c r="G184" i="1"/>
  <c r="F184" i="1"/>
  <c r="E184" i="1"/>
  <c r="D184" i="1"/>
  <c r="C184" i="1"/>
  <c r="M178" i="1"/>
  <c r="L178" i="1"/>
  <c r="K178" i="1"/>
  <c r="J178" i="1"/>
  <c r="I178" i="1"/>
  <c r="H178" i="1"/>
  <c r="G178" i="1"/>
  <c r="F178" i="1"/>
  <c r="E178" i="1"/>
  <c r="D178" i="1"/>
  <c r="C178" i="1"/>
  <c r="M173" i="1"/>
  <c r="L173" i="1"/>
  <c r="K173" i="1"/>
  <c r="J173" i="1"/>
  <c r="I173" i="1"/>
  <c r="H173" i="1"/>
  <c r="G173" i="1"/>
  <c r="F173" i="1"/>
  <c r="E173" i="1"/>
  <c r="D173" i="1"/>
  <c r="C173" i="1"/>
  <c r="M51" i="1"/>
  <c r="L51" i="1"/>
  <c r="K51" i="1"/>
  <c r="J51" i="1"/>
  <c r="I51" i="1"/>
  <c r="H51" i="1"/>
  <c r="G51" i="1"/>
  <c r="F51" i="1"/>
  <c r="E51" i="1"/>
  <c r="D51" i="1"/>
  <c r="C51" i="1"/>
  <c r="H267" i="1" l="1"/>
  <c r="F14" i="1"/>
  <c r="F16" i="1" s="1"/>
  <c r="I164" i="1"/>
  <c r="I166" i="1" s="1"/>
  <c r="I168" i="1" s="1"/>
  <c r="I86" i="1"/>
  <c r="I88" i="1" s="1"/>
  <c r="E104" i="1"/>
  <c r="E106" i="1" s="1"/>
  <c r="H68" i="1"/>
  <c r="H70" i="1" s="1"/>
  <c r="F267" i="1"/>
  <c r="F269" i="1" s="1"/>
  <c r="C14" i="1"/>
  <c r="C16" i="1" s="1"/>
  <c r="F86" i="1"/>
  <c r="F88" i="1" s="1"/>
  <c r="K14" i="1"/>
  <c r="K16" i="1" s="1"/>
  <c r="I68" i="1"/>
  <c r="I70" i="1" s="1"/>
  <c r="M104" i="1"/>
  <c r="M106" i="1" s="1"/>
  <c r="J14" i="1"/>
  <c r="J16" i="1" s="1"/>
  <c r="L32" i="1"/>
  <c r="L34" i="1" s="1"/>
  <c r="H32" i="1"/>
  <c r="H34" i="1" s="1"/>
  <c r="C164" i="1"/>
  <c r="C166" i="1" s="1"/>
  <c r="C168" i="1" s="1"/>
  <c r="K164" i="1"/>
  <c r="K166" i="1" s="1"/>
  <c r="K168" i="1" s="1"/>
  <c r="H164" i="1"/>
  <c r="H166" i="1" s="1"/>
  <c r="H168" i="1" s="1"/>
  <c r="J133" i="1"/>
  <c r="J135" i="1" s="1"/>
  <c r="J137" i="1" s="1"/>
  <c r="G133" i="1"/>
  <c r="G135" i="1" s="1"/>
  <c r="G137" i="1" s="1"/>
  <c r="D32" i="1"/>
  <c r="D34" i="1" s="1"/>
  <c r="G14" i="1"/>
  <c r="G16" i="1" s="1"/>
  <c r="K234" i="1"/>
  <c r="K236" i="1" s="1"/>
  <c r="H14" i="1"/>
  <c r="H16" i="1" s="1"/>
  <c r="J32" i="1"/>
  <c r="J34" i="1" s="1"/>
  <c r="C32" i="1"/>
  <c r="C34" i="1" s="1"/>
  <c r="K104" i="1"/>
  <c r="K106" i="1" s="1"/>
  <c r="D104" i="1"/>
  <c r="D106" i="1" s="1"/>
  <c r="M50" i="1"/>
  <c r="M52" i="1" s="1"/>
  <c r="G68" i="1"/>
  <c r="G70" i="1" s="1"/>
  <c r="J200" i="1"/>
  <c r="J202" i="1" s="1"/>
  <c r="J68" i="1"/>
  <c r="J70" i="1" s="1"/>
  <c r="D86" i="1"/>
  <c r="D88" i="1" s="1"/>
  <c r="G164" i="1"/>
  <c r="G166" i="1" s="1"/>
  <c r="G168" i="1" s="1"/>
  <c r="D164" i="1"/>
  <c r="D166" i="1" s="1"/>
  <c r="D168" i="1" s="1"/>
  <c r="L164" i="1"/>
  <c r="L166" i="1" s="1"/>
  <c r="L168" i="1" s="1"/>
  <c r="C133" i="1"/>
  <c r="C135" i="1" s="1"/>
  <c r="C137" i="1" s="1"/>
  <c r="D267" i="1"/>
  <c r="D269" i="1" s="1"/>
  <c r="G300" i="1"/>
  <c r="G302" i="1" s="1"/>
  <c r="H50" i="1"/>
  <c r="H52" i="1" s="1"/>
  <c r="J104" i="1"/>
  <c r="J106" i="1" s="1"/>
  <c r="F50" i="1"/>
  <c r="F52" i="1" s="1"/>
  <c r="H86" i="1"/>
  <c r="H88" i="1" s="1"/>
  <c r="H200" i="1"/>
  <c r="H202" i="1" s="1"/>
  <c r="I234" i="1"/>
  <c r="I236" i="1" s="1"/>
  <c r="D14" i="1"/>
  <c r="D16" i="1" s="1"/>
  <c r="C50" i="1"/>
  <c r="C52" i="1" s="1"/>
  <c r="K50" i="1"/>
  <c r="K52" i="1" s="1"/>
  <c r="I200" i="1"/>
  <c r="I202" i="1" s="1"/>
  <c r="F200" i="1"/>
  <c r="F202" i="1" s="1"/>
  <c r="H234" i="1"/>
  <c r="H236" i="1" s="1"/>
  <c r="E234" i="1"/>
  <c r="E236" i="1" s="1"/>
  <c r="M234" i="1"/>
  <c r="M236" i="1" s="1"/>
  <c r="E14" i="1"/>
  <c r="E16" i="1" s="1"/>
  <c r="M14" i="1"/>
  <c r="M16" i="1" s="1"/>
  <c r="G32" i="1"/>
  <c r="G34" i="1" s="1"/>
  <c r="D50" i="1"/>
  <c r="D52" i="1" s="1"/>
  <c r="E300" i="1"/>
  <c r="E302" i="1" s="1"/>
  <c r="K133" i="1"/>
  <c r="K135" i="1" s="1"/>
  <c r="K137" i="1" s="1"/>
  <c r="H269" i="1"/>
  <c r="J86" i="1"/>
  <c r="J88" i="1" s="1"/>
  <c r="F104" i="1"/>
  <c r="F106" i="1" s="1"/>
  <c r="G267" i="1"/>
  <c r="G269" i="1" s="1"/>
  <c r="C234" i="1"/>
  <c r="C236" i="1" s="1"/>
  <c r="E50" i="1"/>
  <c r="E52" i="1" s="1"/>
  <c r="K86" i="1"/>
  <c r="K88" i="1" s="1"/>
  <c r="G104" i="1"/>
  <c r="G106" i="1" s="1"/>
  <c r="H133" i="1"/>
  <c r="H135" i="1" s="1"/>
  <c r="H137" i="1" s="1"/>
  <c r="E133" i="1"/>
  <c r="E135" i="1" s="1"/>
  <c r="E137" i="1" s="1"/>
  <c r="M133" i="1"/>
  <c r="M135" i="1" s="1"/>
  <c r="M137" i="1" s="1"/>
  <c r="E32" i="1"/>
  <c r="E34" i="1" s="1"/>
  <c r="L86" i="1"/>
  <c r="L88" i="1" s="1"/>
  <c r="H104" i="1"/>
  <c r="H106" i="1" s="1"/>
  <c r="G50" i="1"/>
  <c r="G52" i="1" s="1"/>
  <c r="C68" i="1"/>
  <c r="C70" i="1" s="1"/>
  <c r="K68" i="1"/>
  <c r="K70" i="1" s="1"/>
  <c r="E68" i="1"/>
  <c r="E70" i="1" s="1"/>
  <c r="G86" i="1"/>
  <c r="G88" i="1" s="1"/>
  <c r="E86" i="1"/>
  <c r="E88" i="1" s="1"/>
  <c r="C104" i="1"/>
  <c r="C106" i="1" s="1"/>
  <c r="I104" i="1"/>
  <c r="I106" i="1" s="1"/>
  <c r="E164" i="1"/>
  <c r="E166" i="1" s="1"/>
  <c r="E168" i="1" s="1"/>
  <c r="J164" i="1"/>
  <c r="J166" i="1" s="1"/>
  <c r="J168" i="1" s="1"/>
  <c r="D133" i="1"/>
  <c r="D135" i="1" s="1"/>
  <c r="D137" i="1" s="1"/>
  <c r="L133" i="1"/>
  <c r="L135" i="1" s="1"/>
  <c r="L137" i="1" s="1"/>
  <c r="F133" i="1"/>
  <c r="F135" i="1" s="1"/>
  <c r="F137" i="1" s="1"/>
  <c r="C300" i="1"/>
  <c r="C302" i="1" s="1"/>
  <c r="J50" i="1"/>
  <c r="J52" i="1" s="1"/>
  <c r="L68" i="1"/>
  <c r="L70" i="1" s="1"/>
  <c r="F234" i="1"/>
  <c r="F236" i="1" s="1"/>
  <c r="E267" i="1"/>
  <c r="E269" i="1" s="1"/>
  <c r="H300" i="1"/>
  <c r="H302" i="1" s="1"/>
  <c r="I14" i="1"/>
  <c r="I16" i="1" s="1"/>
  <c r="K32" i="1"/>
  <c r="K34" i="1" s="1"/>
  <c r="I32" i="1"/>
  <c r="I34" i="1" s="1"/>
  <c r="M32" i="1"/>
  <c r="M34" i="1" s="1"/>
  <c r="F32" i="1"/>
  <c r="F34" i="1" s="1"/>
  <c r="G200" i="1"/>
  <c r="G202" i="1" s="1"/>
  <c r="L200" i="1"/>
  <c r="L202" i="1" s="1"/>
  <c r="I50" i="1"/>
  <c r="I52" i="1" s="1"/>
  <c r="M68" i="1"/>
  <c r="M70" i="1" s="1"/>
  <c r="F164" i="1"/>
  <c r="F166" i="1" s="1"/>
  <c r="F168" i="1" s="1"/>
  <c r="K200" i="1"/>
  <c r="K202" i="1" s="1"/>
  <c r="J234" i="1"/>
  <c r="J236" i="1" s="1"/>
  <c r="G234" i="1"/>
  <c r="G236" i="1" s="1"/>
  <c r="L234" i="1"/>
  <c r="L236" i="1" s="1"/>
  <c r="C267" i="1"/>
  <c r="C269" i="1" s="1"/>
  <c r="D300" i="1"/>
  <c r="D302" i="1" s="1"/>
  <c r="F302" i="1"/>
  <c r="L14" i="1"/>
  <c r="L16" i="1" s="1"/>
  <c r="L50" i="1"/>
  <c r="L52" i="1" s="1"/>
  <c r="F68" i="1"/>
  <c r="F70" i="1" s="1"/>
  <c r="C200" i="1"/>
  <c r="C202" i="1" s="1"/>
  <c r="D200" i="1"/>
  <c r="D202" i="1" s="1"/>
  <c r="C86" i="1"/>
  <c r="C88" i="1" s="1"/>
  <c r="L104" i="1"/>
  <c r="L106" i="1" s="1"/>
  <c r="I133" i="1"/>
  <c r="I135" i="1" s="1"/>
  <c r="I137" i="1" s="1"/>
  <c r="D68" i="1"/>
  <c r="D70" i="1" s="1"/>
  <c r="E200" i="1"/>
  <c r="E202" i="1" s="1"/>
  <c r="M200" i="1"/>
  <c r="M202" i="1" s="1"/>
  <c r="D234" i="1"/>
  <c r="D236" i="1" s="1"/>
  <c r="I269" i="1"/>
  <c r="I302" i="1"/>
</calcChain>
</file>

<file path=xl/sharedStrings.xml><?xml version="1.0" encoding="utf-8"?>
<sst xmlns="http://schemas.openxmlformats.org/spreadsheetml/2006/main" count="304" uniqueCount="120">
  <si>
    <t>Economic Activity</t>
  </si>
  <si>
    <t>Agriculture, Forestry, Fishing and Hunting</t>
  </si>
  <si>
    <t>Mining and Quarrying</t>
  </si>
  <si>
    <t>Manufacturing</t>
  </si>
  <si>
    <t>Electricity and Water</t>
  </si>
  <si>
    <t>Construction</t>
  </si>
  <si>
    <t>Wholesale and Retail Trade and Hotel and Restaurants</t>
  </si>
  <si>
    <t>Transport and Communication</t>
  </si>
  <si>
    <t>Finance, Insurance, Real Estate and Business Services</t>
  </si>
  <si>
    <t>Total Industries</t>
  </si>
  <si>
    <t>Imputed Bank Service Charge</t>
  </si>
  <si>
    <t>Gross Domestic Product at f.c</t>
  </si>
  <si>
    <t>Public Administration and Other Services</t>
  </si>
  <si>
    <t>Shs. Million</t>
  </si>
  <si>
    <t>Shs.million</t>
  </si>
  <si>
    <t>Agriculture, Hunting and Forestry</t>
  </si>
  <si>
    <t>Crops</t>
  </si>
  <si>
    <t>Livestock</t>
  </si>
  <si>
    <t>Hunting and Forestry</t>
  </si>
  <si>
    <t>Fishing</t>
  </si>
  <si>
    <t>Industry and construction</t>
  </si>
  <si>
    <t>Mining and quarrying</t>
  </si>
  <si>
    <t>Electricity, gas</t>
  </si>
  <si>
    <t>Water supply</t>
  </si>
  <si>
    <t>Services</t>
  </si>
  <si>
    <t>Trade and repairs</t>
  </si>
  <si>
    <t>Hotels and restaurants</t>
  </si>
  <si>
    <t>Transport</t>
  </si>
  <si>
    <t>Communications</t>
  </si>
  <si>
    <t>Financial intermediation</t>
  </si>
  <si>
    <t>Real estate and business services</t>
  </si>
  <si>
    <t>Public administration</t>
  </si>
  <si>
    <t>Education</t>
  </si>
  <si>
    <t>Health</t>
  </si>
  <si>
    <t>Other social and personal services</t>
  </si>
  <si>
    <t>Gross value added before adjustments</t>
  </si>
  <si>
    <t>less FISIM</t>
  </si>
  <si>
    <t>Gross value added at current basic prices</t>
  </si>
  <si>
    <t>add Taxes on products</t>
  </si>
  <si>
    <t>GDP at current market prices</t>
  </si>
  <si>
    <t>Total GDP at factor cost</t>
  </si>
  <si>
    <t>Manufacturing and Handcrafts</t>
  </si>
  <si>
    <t>GROSS DOMESTIC PRODUCT BY KIND OF ECONOMIC ACTIVITY AT CURRENT PRICES (2001 SERIES)</t>
  </si>
  <si>
    <t>GROSS DOMESTIC PRODUCT BY KIND OF ECONOMIC ACTIVITY AT CURRENT PRICES (1992 SERIES)</t>
  </si>
  <si>
    <t>GROSS DOMESTIC PRODUCT BY KIND OF ECONOMIC ACTIVITY AT CURRENT PRICES (1976 SERIES)</t>
  </si>
  <si>
    <t>GROSS DOMESTIC PRODUCT BY KIND OF ECONOMIC ACTIVITY AT CURRENT PRICES (1966 SERIES)</t>
  </si>
  <si>
    <t>Wholesale and Retail Trade, Hotel and Restaurants</t>
  </si>
  <si>
    <t>Financial Intermediary Services Indirectly measured</t>
  </si>
  <si>
    <t>GROSS DOMESTIC PRODUCT BY KIND OF ECONOMIC ACTIVITY AT 1966 CONSTANT PRICES</t>
  </si>
  <si>
    <t>GROSS DOMESTIC PRODUCT BY KIND OF ECONOMIC ACTIVITY AT 1976 CONSTANT PRICES</t>
  </si>
  <si>
    <t>Agriculture, Forestry, Fishing  and Hunting</t>
  </si>
  <si>
    <t>Wholesale and Retail Trade, and Hotels and Restaurants</t>
  </si>
  <si>
    <t xml:space="preserve"> Total Industries</t>
  </si>
  <si>
    <t xml:space="preserve"> Gross Domestic Product at f.c.</t>
  </si>
  <si>
    <t>Forestry and hunting</t>
  </si>
  <si>
    <t>Gross value added at 2001 basic prices</t>
  </si>
  <si>
    <t>Add Taxes on products</t>
  </si>
  <si>
    <t>Gross Domestic Product at 2001 market prices</t>
  </si>
  <si>
    <t>A: Agriculture, Forestry and Fishing</t>
  </si>
  <si>
    <t>Forestry</t>
  </si>
  <si>
    <t>Industry and Construction</t>
  </si>
  <si>
    <t>B: Mining and quarrying</t>
  </si>
  <si>
    <t>C: Manufacturing</t>
  </si>
  <si>
    <t>D: Electricity supply</t>
  </si>
  <si>
    <t>E: Water supply; sewerage, waste management</t>
  </si>
  <si>
    <t>F: Construction</t>
  </si>
  <si>
    <t>G: Wholesale and retail trade; repairs</t>
  </si>
  <si>
    <t>H: Transport and storage</t>
  </si>
  <si>
    <t>I: Accomodation and Food Services</t>
  </si>
  <si>
    <t>J: Information and communication</t>
  </si>
  <si>
    <t>K: Financial and insurance activities</t>
  </si>
  <si>
    <t>L: Real estate</t>
  </si>
  <si>
    <t>M: Professional, scientific and technical activities</t>
  </si>
  <si>
    <t>N: Administrative and support service activities</t>
  </si>
  <si>
    <t>O: Public administration and defence</t>
  </si>
  <si>
    <t>P: Education</t>
  </si>
  <si>
    <t xml:space="preserve"> Q: Human health and social work activities</t>
  </si>
  <si>
    <t>R: Arts, entertainment and recreation</t>
  </si>
  <si>
    <t>S: Other service activities</t>
  </si>
  <si>
    <t>T: Activities of households as employers;</t>
  </si>
  <si>
    <t>FISIM, unallocated</t>
  </si>
  <si>
    <t>All Economic Activities</t>
  </si>
  <si>
    <t>Taxes on products</t>
  </si>
  <si>
    <t>GDP at Market prices</t>
  </si>
  <si>
    <t>ECONOMIC ACTIVITIES</t>
  </si>
  <si>
    <t>2012</t>
  </si>
  <si>
    <t>2013</t>
  </si>
  <si>
    <t>2014</t>
  </si>
  <si>
    <t>2015</t>
  </si>
  <si>
    <t>2016</t>
  </si>
  <si>
    <t>2017</t>
  </si>
  <si>
    <t>2018</t>
  </si>
  <si>
    <t>Agriculture, forestry and fishing</t>
  </si>
  <si>
    <t>Electricity supply</t>
  </si>
  <si>
    <t>Water supply; sewerage, waste management</t>
  </si>
  <si>
    <t>Wholesale and retail trade; repairs</t>
  </si>
  <si>
    <t>Transport and storage</t>
  </si>
  <si>
    <t>Accommodation and Food Services</t>
  </si>
  <si>
    <t>Information and communication</t>
  </si>
  <si>
    <t>Financial and insurance activities</t>
  </si>
  <si>
    <t>Real estate</t>
  </si>
  <si>
    <t>Professional, scientific and technical activities</t>
  </si>
  <si>
    <t>Administrative and support service activities</t>
  </si>
  <si>
    <t>Public administration and defence</t>
  </si>
  <si>
    <t>Human health and social work activities</t>
  </si>
  <si>
    <t>Arts, entertainment and recreation</t>
  </si>
  <si>
    <t>Other service activities</t>
  </si>
  <si>
    <t>Activities of households as employers;</t>
  </si>
  <si>
    <t>All economic activities</t>
  </si>
  <si>
    <t>GDP at market prices</t>
  </si>
  <si>
    <t>GROSS DOMESTIC PRODUCT BY KIND OF ECONOMIC ACTIVITY AT CURRENT PRICES PRICES (2007 SERIES)</t>
  </si>
  <si>
    <t>GROSS DOMESTIC PRODUCT BY KIND OF ECONOMIC ACTIVITY AT CURRENT PRICES PRICES (2015 SERIES)</t>
  </si>
  <si>
    <t>2019</t>
  </si>
  <si>
    <t>2020</t>
  </si>
  <si>
    <t>2021</t>
  </si>
  <si>
    <t>GROSS DOMESTIC PRODUCT BY KIND OF ECONOMIC ACTIVITY AT 1992 CONSTANT PRICES</t>
  </si>
  <si>
    <t>GROSS DOMESTIC PRODUCT BY KIND OF ECONOMIC ACTIVITY AT 2001 CONSTANT PRICES</t>
  </si>
  <si>
    <t>GROSS DOMESTIC PRODUCT BY KIND OF ECONOMIC ACTIVITY AT 2007 CONSTANT PRICES</t>
  </si>
  <si>
    <t>GROSS DOMESTIC PRODUCT BY KIND OF ECONOMIC ACTIVITY AT 2015 CONSTANT PRICES PRICES</t>
  </si>
  <si>
    <t>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</si>
</sst>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_-* #,##0_-;\-* #,##0_-;_-* &quot;-&quot;??_-;_-@_-"/>
    <numFmt numFmtId="166" formatCode="#,##0.0_);\(#,##0.0\)"/>
  </numFmts>
  <fonts count="10" x14ac:knownFonts="1">
    <font>
      <sz val="11"/>
      <color theme="1"/>
      <name val="Calibri"/>
      <family val="2"/>
      <scheme val="minor"/>
    </font>
    <font>
      <b/>
      <sz val="12"/>
      <name val="Arial Narrow"/>
      <family val="2"/>
    </font>
    <font>
      <sz val="12"/>
      <name val="Arial Narrow"/>
      <family val="2"/>
    </font>
    <font>
      <i/>
      <sz val="12"/>
      <name val="Arial Narrow"/>
      <family val="2"/>
    </font>
    <font>
      <b/>
      <i/>
      <sz val="12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i/>
      <sz val="11"/>
      <color theme="1"/>
      <name val="Arial Narrow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0">
    <xf numFmtId="0" fontId="0" fillId="0" borderId="0" xfId="0"/>
    <xf numFmtId="0" fontId="6" fillId="0" borderId="0" xfId="0" applyFont="1"/>
    <xf numFmtId="0" fontId="7" fillId="0" borderId="0" xfId="0" applyFont="1"/>
    <xf numFmtId="0" fontId="6" fillId="0" borderId="1" xfId="0" applyFont="1" applyBorder="1"/>
    <xf numFmtId="3" fontId="7" fillId="0" borderId="0" xfId="0" applyNumberFormat="1" applyFont="1"/>
    <xf numFmtId="3" fontId="6" fillId="0" borderId="0" xfId="0" applyNumberFormat="1" applyFont="1"/>
    <xf numFmtId="3" fontId="6" fillId="0" borderId="1" xfId="0" applyNumberFormat="1" applyFont="1" applyBorder="1"/>
    <xf numFmtId="164" fontId="6" fillId="0" borderId="0" xfId="1" applyNumberFormat="1" applyFont="1"/>
    <xf numFmtId="164" fontId="6" fillId="0" borderId="1" xfId="1" applyNumberFormat="1" applyFont="1" applyBorder="1"/>
    <xf numFmtId="164" fontId="7" fillId="0" borderId="0" xfId="1" applyNumberFormat="1" applyFont="1"/>
    <xf numFmtId="164" fontId="6" fillId="0" borderId="1" xfId="0" applyNumberFormat="1" applyFont="1" applyBorder="1"/>
    <xf numFmtId="3" fontId="1" fillId="0" borderId="1" xfId="0" applyNumberFormat="1" applyFont="1" applyBorder="1" applyAlignment="1">
      <alignment horizontal="left"/>
    </xf>
    <xf numFmtId="0" fontId="7" fillId="0" borderId="1" xfId="0" applyFont="1" applyBorder="1"/>
    <xf numFmtId="1" fontId="7" fillId="0" borderId="1" xfId="0" applyNumberFormat="1" applyFont="1" applyBorder="1"/>
    <xf numFmtId="165" fontId="2" fillId="0" borderId="0" xfId="1" applyNumberFormat="1" applyFont="1" applyBorder="1" applyAlignment="1">
      <alignment horizontal="left" indent="1"/>
    </xf>
    <xf numFmtId="165" fontId="2" fillId="0" borderId="0" xfId="1" applyNumberFormat="1" applyFont="1" applyBorder="1" applyAlignment="1">
      <alignment horizontal="left"/>
    </xf>
    <xf numFmtId="3" fontId="2" fillId="0" borderId="0" xfId="0" applyNumberFormat="1" applyFont="1" applyAlignment="1">
      <alignment horizontal="left"/>
    </xf>
    <xf numFmtId="0" fontId="3" fillId="0" borderId="0" xfId="0" applyFont="1" applyAlignment="1">
      <alignment horizontal="left" inden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3" fontId="6" fillId="0" borderId="1" xfId="0" applyNumberFormat="1" applyFont="1" applyBorder="1" applyAlignment="1">
      <alignment horizontal="right"/>
    </xf>
    <xf numFmtId="0" fontId="8" fillId="0" borderId="0" xfId="0" applyFont="1"/>
    <xf numFmtId="3" fontId="8" fillId="0" borderId="0" xfId="0" applyNumberFormat="1" applyFont="1"/>
    <xf numFmtId="165" fontId="4" fillId="0" borderId="0" xfId="1" applyNumberFormat="1" applyFont="1" applyBorder="1" applyAlignment="1">
      <alignment horizontal="left"/>
    </xf>
    <xf numFmtId="165" fontId="4" fillId="0" borderId="0" xfId="1" applyNumberFormat="1" applyFont="1" applyBorder="1" applyAlignment="1">
      <alignment horizontal="left" indent="1"/>
    </xf>
    <xf numFmtId="1" fontId="6" fillId="0" borderId="1" xfId="0" applyNumberFormat="1" applyFont="1" applyBorder="1"/>
    <xf numFmtId="164" fontId="8" fillId="0" borderId="0" xfId="1" applyNumberFormat="1" applyFont="1"/>
    <xf numFmtId="0" fontId="7" fillId="0" borderId="0" xfId="0" applyFont="1" applyAlignment="1">
      <alignment horizontal="left" indent="1"/>
    </xf>
    <xf numFmtId="166" fontId="7" fillId="0" borderId="0" xfId="1" applyNumberFormat="1" applyFont="1"/>
    <xf numFmtId="0" fontId="7" fillId="0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04"/>
  <sheetViews>
    <sheetView tabSelected="1" topLeftCell="C39" workbookViewId="0">
      <selection activeCell="Q278" sqref="Q278"/>
    </sheetView>
  </sheetViews>
  <sheetFormatPr defaultRowHeight="16.5" x14ac:dyDescent="0.3"/>
  <cols>
    <col min="1" max="1" width="3.7109375" style="2" customWidth="1"/>
    <col min="2" max="2" width="36.7109375" style="2" customWidth="1"/>
    <col min="3" max="3" width="12.5703125" style="2" customWidth="1"/>
    <col min="4" max="7" width="14.28515625" style="2" bestFit="1" customWidth="1"/>
    <col min="8" max="9" width="14.42578125" style="2" bestFit="1" customWidth="1"/>
    <col min="10" max="13" width="14.28515625" style="2" bestFit="1" customWidth="1"/>
    <col min="14" max="16384" width="9.140625" style="2"/>
  </cols>
  <sheetData>
    <row r="1" spans="1:13" x14ac:dyDescent="0.3">
      <c r="A1" s="1"/>
      <c r="B1" s="1" t="s">
        <v>45</v>
      </c>
      <c r="C1" s="1"/>
      <c r="D1" s="1"/>
      <c r="E1" s="1"/>
      <c r="F1" s="1"/>
      <c r="G1" s="1"/>
      <c r="H1" s="1"/>
      <c r="I1" s="1"/>
      <c r="J1" s="1"/>
      <c r="K1" s="1"/>
      <c r="L1" s="1"/>
      <c r="M1" s="1" t="s">
        <v>13</v>
      </c>
    </row>
    <row r="2" spans="1:13" x14ac:dyDescent="0.3">
      <c r="A2" s="1"/>
      <c r="B2" s="3" t="s">
        <v>0</v>
      </c>
      <c r="C2" s="3">
        <v>1966</v>
      </c>
      <c r="D2" s="3">
        <v>1967</v>
      </c>
      <c r="E2" s="3">
        <v>1968</v>
      </c>
      <c r="F2" s="3">
        <v>1969</v>
      </c>
      <c r="G2" s="3">
        <v>1970</v>
      </c>
      <c r="H2" s="3">
        <v>1971</v>
      </c>
      <c r="I2" s="3">
        <v>1972</v>
      </c>
      <c r="J2" s="3">
        <v>1973</v>
      </c>
      <c r="K2" s="3">
        <v>1974</v>
      </c>
      <c r="L2" s="3">
        <v>1975</v>
      </c>
      <c r="M2" s="3">
        <v>1976</v>
      </c>
    </row>
    <row r="3" spans="1:13" x14ac:dyDescent="0.3">
      <c r="B3" s="21" t="s">
        <v>1</v>
      </c>
      <c r="C3" s="22">
        <v>2952</v>
      </c>
      <c r="D3" s="22">
        <v>2855</v>
      </c>
      <c r="E3" s="22">
        <v>2973</v>
      </c>
      <c r="F3" s="22">
        <v>3074</v>
      </c>
      <c r="G3" s="22">
        <v>3378</v>
      </c>
      <c r="H3" s="22">
        <v>3494</v>
      </c>
      <c r="I3" s="22">
        <v>3956</v>
      </c>
      <c r="J3" s="22">
        <v>4539</v>
      </c>
      <c r="K3" s="22">
        <v>5440</v>
      </c>
      <c r="L3" s="22">
        <v>7007</v>
      </c>
      <c r="M3" s="22">
        <v>9589</v>
      </c>
    </row>
    <row r="4" spans="1:13" x14ac:dyDescent="0.3">
      <c r="B4" s="21" t="s">
        <v>60</v>
      </c>
      <c r="C4" s="22">
        <f>SUM(C5:C8)</f>
        <v>1001</v>
      </c>
      <c r="D4" s="22">
        <f t="shared" ref="D4:M4" si="0">SUM(D5:D8)</f>
        <v>1165</v>
      </c>
      <c r="E4" s="22">
        <f t="shared" si="0"/>
        <v>1175</v>
      </c>
      <c r="F4" s="22">
        <f t="shared" si="0"/>
        <v>1286</v>
      </c>
      <c r="G4" s="22">
        <f t="shared" si="0"/>
        <v>1372</v>
      </c>
      <c r="H4" s="22">
        <f t="shared" si="0"/>
        <v>1586</v>
      </c>
      <c r="I4" s="22">
        <f t="shared" si="0"/>
        <v>1705</v>
      </c>
      <c r="J4" s="22">
        <f t="shared" si="0"/>
        <v>2109</v>
      </c>
      <c r="K4" s="22">
        <f t="shared" si="0"/>
        <v>2408</v>
      </c>
      <c r="L4" s="22">
        <f t="shared" si="0"/>
        <v>2756</v>
      </c>
      <c r="M4" s="22">
        <f t="shared" si="0"/>
        <v>3353</v>
      </c>
    </row>
    <row r="5" spans="1:13" x14ac:dyDescent="0.3">
      <c r="B5" s="2" t="s">
        <v>2</v>
      </c>
      <c r="C5" s="4">
        <v>192</v>
      </c>
      <c r="D5" s="4">
        <v>198</v>
      </c>
      <c r="E5" s="4">
        <v>134</v>
      </c>
      <c r="F5" s="4">
        <v>172</v>
      </c>
      <c r="G5" s="4">
        <v>108</v>
      </c>
      <c r="H5" s="4">
        <v>121</v>
      </c>
      <c r="I5" s="4">
        <v>124</v>
      </c>
      <c r="J5" s="4">
        <v>131</v>
      </c>
      <c r="K5" s="4">
        <v>128</v>
      </c>
      <c r="L5" s="4">
        <v>101</v>
      </c>
      <c r="M5" s="4">
        <v>107</v>
      </c>
    </row>
    <row r="6" spans="1:13" x14ac:dyDescent="0.3">
      <c r="B6" s="2" t="s">
        <v>41</v>
      </c>
      <c r="C6" s="4">
        <v>525</v>
      </c>
      <c r="D6" s="4">
        <v>594</v>
      </c>
      <c r="E6" s="4">
        <v>647</v>
      </c>
      <c r="F6" s="4">
        <v>724</v>
      </c>
      <c r="G6" s="4">
        <v>794</v>
      </c>
      <c r="H6" s="4">
        <v>893</v>
      </c>
      <c r="I6" s="4">
        <v>973</v>
      </c>
      <c r="J6" s="4">
        <v>1260</v>
      </c>
      <c r="K6" s="4">
        <v>1482</v>
      </c>
      <c r="L6" s="4">
        <v>1774</v>
      </c>
      <c r="M6" s="4">
        <v>2349</v>
      </c>
    </row>
    <row r="7" spans="1:13" x14ac:dyDescent="0.3">
      <c r="B7" s="2" t="s">
        <v>4</v>
      </c>
      <c r="C7" s="4">
        <v>62</v>
      </c>
      <c r="D7" s="4">
        <v>64</v>
      </c>
      <c r="E7" s="4">
        <v>69</v>
      </c>
      <c r="F7" s="4">
        <v>74</v>
      </c>
      <c r="G7" s="4">
        <v>83</v>
      </c>
      <c r="H7" s="4">
        <v>91</v>
      </c>
      <c r="I7" s="4">
        <v>107</v>
      </c>
      <c r="J7" s="4">
        <v>109</v>
      </c>
      <c r="K7" s="4">
        <v>116</v>
      </c>
      <c r="L7" s="4">
        <v>146</v>
      </c>
      <c r="M7" s="4">
        <v>185</v>
      </c>
    </row>
    <row r="8" spans="1:13" x14ac:dyDescent="0.3">
      <c r="B8" s="2" t="s">
        <v>5</v>
      </c>
      <c r="C8" s="4">
        <v>222</v>
      </c>
      <c r="D8" s="4">
        <v>309</v>
      </c>
      <c r="E8" s="4">
        <v>325</v>
      </c>
      <c r="F8" s="4">
        <v>316</v>
      </c>
      <c r="G8" s="4">
        <v>387</v>
      </c>
      <c r="H8" s="4">
        <v>481</v>
      </c>
      <c r="I8" s="4">
        <v>501</v>
      </c>
      <c r="J8" s="4">
        <v>609</v>
      </c>
      <c r="K8" s="4">
        <v>682</v>
      </c>
      <c r="L8" s="4">
        <v>735</v>
      </c>
      <c r="M8" s="4">
        <v>712</v>
      </c>
    </row>
    <row r="9" spans="1:13" x14ac:dyDescent="0.3">
      <c r="B9" s="21" t="s">
        <v>24</v>
      </c>
      <c r="C9" s="22">
        <f>SUM(C10:C13)</f>
        <v>2614</v>
      </c>
      <c r="D9" s="22">
        <f t="shared" ref="D9:M9" si="1">SUM(D10:D13)</f>
        <v>2873</v>
      </c>
      <c r="E9" s="22">
        <f t="shared" si="1"/>
        <v>3142</v>
      </c>
      <c r="F9" s="22">
        <f t="shared" si="1"/>
        <v>3286</v>
      </c>
      <c r="G9" s="22">
        <f t="shared" si="1"/>
        <v>3583</v>
      </c>
      <c r="H9" s="22">
        <f t="shared" si="1"/>
        <v>3897</v>
      </c>
      <c r="I9" s="22">
        <f t="shared" si="1"/>
        <v>4341</v>
      </c>
      <c r="J9" s="22">
        <f t="shared" si="1"/>
        <v>5027</v>
      </c>
      <c r="K9" s="22">
        <f t="shared" si="1"/>
        <v>6390</v>
      </c>
      <c r="L9" s="22">
        <f t="shared" si="1"/>
        <v>7479</v>
      </c>
      <c r="M9" s="22">
        <f t="shared" si="1"/>
        <v>8335</v>
      </c>
    </row>
    <row r="10" spans="1:13" x14ac:dyDescent="0.3">
      <c r="B10" s="2" t="s">
        <v>6</v>
      </c>
      <c r="C10" s="4">
        <v>825</v>
      </c>
      <c r="D10" s="4">
        <v>862</v>
      </c>
      <c r="E10" s="4">
        <v>974</v>
      </c>
      <c r="F10" s="4">
        <v>1000</v>
      </c>
      <c r="G10" s="4">
        <v>1107</v>
      </c>
      <c r="H10" s="4">
        <v>1170</v>
      </c>
      <c r="I10" s="4">
        <v>1280</v>
      </c>
      <c r="J10" s="4">
        <v>1505</v>
      </c>
      <c r="K10" s="4">
        <v>1913</v>
      </c>
      <c r="L10" s="4">
        <v>2172</v>
      </c>
      <c r="M10" s="4">
        <v>2351</v>
      </c>
    </row>
    <row r="11" spans="1:13" x14ac:dyDescent="0.3">
      <c r="B11" s="2" t="s">
        <v>7</v>
      </c>
      <c r="C11" s="4">
        <v>482</v>
      </c>
      <c r="D11" s="4">
        <v>536</v>
      </c>
      <c r="E11" s="4">
        <v>621</v>
      </c>
      <c r="F11" s="4">
        <v>668</v>
      </c>
      <c r="G11" s="4">
        <v>713</v>
      </c>
      <c r="H11" s="4">
        <v>788</v>
      </c>
      <c r="I11" s="4">
        <v>867</v>
      </c>
      <c r="J11" s="4">
        <v>1017</v>
      </c>
      <c r="K11" s="4">
        <v>1282</v>
      </c>
      <c r="L11" s="4">
        <v>1453</v>
      </c>
      <c r="M11" s="4">
        <v>1618</v>
      </c>
    </row>
    <row r="12" spans="1:13" x14ac:dyDescent="0.3">
      <c r="B12" s="2" t="s">
        <v>8</v>
      </c>
      <c r="C12" s="4">
        <v>618</v>
      </c>
      <c r="D12" s="4">
        <v>729</v>
      </c>
      <c r="E12" s="4">
        <v>759</v>
      </c>
      <c r="F12" s="4">
        <v>804</v>
      </c>
      <c r="G12" s="4">
        <v>844</v>
      </c>
      <c r="H12" s="4">
        <v>921</v>
      </c>
      <c r="I12" s="4">
        <v>1052</v>
      </c>
      <c r="J12" s="4">
        <v>1170</v>
      </c>
      <c r="K12" s="4">
        <v>1409</v>
      </c>
      <c r="L12" s="4">
        <v>1650</v>
      </c>
      <c r="M12" s="4">
        <v>1925</v>
      </c>
    </row>
    <row r="13" spans="1:13" x14ac:dyDescent="0.3">
      <c r="B13" s="2" t="s">
        <v>12</v>
      </c>
      <c r="C13" s="4">
        <v>689</v>
      </c>
      <c r="D13" s="4">
        <v>746</v>
      </c>
      <c r="E13" s="4">
        <v>788</v>
      </c>
      <c r="F13" s="4">
        <v>814</v>
      </c>
      <c r="G13" s="4">
        <v>919</v>
      </c>
      <c r="H13" s="4">
        <v>1018</v>
      </c>
      <c r="I13" s="4">
        <v>1142</v>
      </c>
      <c r="J13" s="4">
        <v>1335</v>
      </c>
      <c r="K13" s="4">
        <v>1786</v>
      </c>
      <c r="L13" s="4">
        <v>2204</v>
      </c>
      <c r="M13" s="4">
        <v>2441</v>
      </c>
    </row>
    <row r="14" spans="1:13" x14ac:dyDescent="0.3">
      <c r="B14" s="1" t="s">
        <v>9</v>
      </c>
      <c r="C14" s="5">
        <f>C3+C4+C9</f>
        <v>6567</v>
      </c>
      <c r="D14" s="5">
        <f t="shared" ref="D14:M14" si="2">D3+D4+D9</f>
        <v>6893</v>
      </c>
      <c r="E14" s="5">
        <f t="shared" si="2"/>
        <v>7290</v>
      </c>
      <c r="F14" s="5">
        <f t="shared" si="2"/>
        <v>7646</v>
      </c>
      <c r="G14" s="5">
        <f t="shared" si="2"/>
        <v>8333</v>
      </c>
      <c r="H14" s="5">
        <f t="shared" si="2"/>
        <v>8977</v>
      </c>
      <c r="I14" s="5">
        <f t="shared" si="2"/>
        <v>10002</v>
      </c>
      <c r="J14" s="5">
        <f t="shared" si="2"/>
        <v>11675</v>
      </c>
      <c r="K14" s="5">
        <f t="shared" si="2"/>
        <v>14238</v>
      </c>
      <c r="L14" s="5">
        <f t="shared" si="2"/>
        <v>17242</v>
      </c>
      <c r="M14" s="5">
        <f t="shared" si="2"/>
        <v>21277</v>
      </c>
    </row>
    <row r="15" spans="1:13" x14ac:dyDescent="0.3">
      <c r="B15" s="2" t="s">
        <v>10</v>
      </c>
      <c r="C15" s="4">
        <v>-49</v>
      </c>
      <c r="D15" s="4">
        <v>-101</v>
      </c>
      <c r="E15" s="4">
        <v>-85</v>
      </c>
      <c r="F15" s="4">
        <v>-92</v>
      </c>
      <c r="G15" s="4">
        <v>-111</v>
      </c>
      <c r="H15" s="4">
        <v>-131</v>
      </c>
      <c r="I15" s="4">
        <v>-152</v>
      </c>
      <c r="J15" s="4">
        <v>-185</v>
      </c>
      <c r="K15" s="4">
        <v>-228</v>
      </c>
      <c r="L15" s="4">
        <v>-254</v>
      </c>
      <c r="M15" s="4">
        <v>-224</v>
      </c>
    </row>
    <row r="16" spans="1:13" x14ac:dyDescent="0.3">
      <c r="B16" s="3" t="s">
        <v>11</v>
      </c>
      <c r="C16" s="6">
        <f>C14+C15</f>
        <v>6518</v>
      </c>
      <c r="D16" s="6">
        <f t="shared" ref="D16:M16" si="3">D14+D15</f>
        <v>6792</v>
      </c>
      <c r="E16" s="6">
        <f t="shared" si="3"/>
        <v>7205</v>
      </c>
      <c r="F16" s="6">
        <f t="shared" si="3"/>
        <v>7554</v>
      </c>
      <c r="G16" s="6">
        <f t="shared" si="3"/>
        <v>8222</v>
      </c>
      <c r="H16" s="6">
        <f t="shared" si="3"/>
        <v>8846</v>
      </c>
      <c r="I16" s="6">
        <f t="shared" si="3"/>
        <v>9850</v>
      </c>
      <c r="J16" s="6">
        <f t="shared" si="3"/>
        <v>11490</v>
      </c>
      <c r="K16" s="6">
        <f t="shared" si="3"/>
        <v>14010</v>
      </c>
      <c r="L16" s="6">
        <f t="shared" si="3"/>
        <v>16988</v>
      </c>
      <c r="M16" s="6">
        <f t="shared" si="3"/>
        <v>21053</v>
      </c>
    </row>
    <row r="19" spans="2:13" x14ac:dyDescent="0.3">
      <c r="B19" s="1" t="s">
        <v>48</v>
      </c>
    </row>
    <row r="20" spans="2:13" x14ac:dyDescent="0.3">
      <c r="B20" s="3" t="s">
        <v>0</v>
      </c>
      <c r="C20" s="3">
        <v>1966</v>
      </c>
      <c r="D20" s="3">
        <v>1967</v>
      </c>
      <c r="E20" s="3">
        <v>1968</v>
      </c>
      <c r="F20" s="3">
        <v>1969</v>
      </c>
      <c r="G20" s="3">
        <v>1970</v>
      </c>
      <c r="H20" s="3">
        <v>1971</v>
      </c>
      <c r="I20" s="3">
        <v>1972</v>
      </c>
      <c r="J20" s="3">
        <v>1973</v>
      </c>
      <c r="K20" s="3">
        <v>1974</v>
      </c>
      <c r="L20" s="3">
        <v>1975</v>
      </c>
      <c r="M20" s="3">
        <v>1976</v>
      </c>
    </row>
    <row r="21" spans="2:13" x14ac:dyDescent="0.3">
      <c r="B21" s="21" t="s">
        <v>1</v>
      </c>
      <c r="C21" s="21">
        <v>2953</v>
      </c>
      <c r="D21" s="21">
        <v>2955</v>
      </c>
      <c r="E21" s="21">
        <v>3077</v>
      </c>
      <c r="F21" s="21">
        <v>3089</v>
      </c>
      <c r="G21" s="21">
        <v>3205</v>
      </c>
      <c r="H21" s="21">
        <v>3166</v>
      </c>
      <c r="I21" s="21">
        <v>3425</v>
      </c>
      <c r="J21" s="21">
        <v>3458</v>
      </c>
      <c r="K21" s="21">
        <v>3315</v>
      </c>
      <c r="L21" s="21">
        <v>3596</v>
      </c>
      <c r="M21" s="21">
        <v>3988</v>
      </c>
    </row>
    <row r="22" spans="2:13" x14ac:dyDescent="0.3">
      <c r="B22" s="21" t="s">
        <v>60</v>
      </c>
      <c r="C22" s="21">
        <f>SUM(C23:C26)</f>
        <v>1598</v>
      </c>
      <c r="D22" s="21">
        <f t="shared" ref="D22:M22" si="4">SUM(D23:D26)</f>
        <v>1646</v>
      </c>
      <c r="E22" s="21">
        <f t="shared" si="4"/>
        <v>1731</v>
      </c>
      <c r="F22" s="21">
        <f t="shared" si="4"/>
        <v>1803</v>
      </c>
      <c r="G22" s="21">
        <f t="shared" si="4"/>
        <v>1889</v>
      </c>
      <c r="H22" s="21">
        <f t="shared" si="4"/>
        <v>2004</v>
      </c>
      <c r="I22" s="21">
        <f t="shared" si="4"/>
        <v>2065</v>
      </c>
      <c r="J22" s="21">
        <f t="shared" si="4"/>
        <v>2132</v>
      </c>
      <c r="K22" s="21">
        <f t="shared" si="4"/>
        <v>2183</v>
      </c>
      <c r="L22" s="21">
        <f t="shared" si="4"/>
        <v>2189</v>
      </c>
      <c r="M22" s="21">
        <f t="shared" si="4"/>
        <v>2282</v>
      </c>
    </row>
    <row r="23" spans="2:13" x14ac:dyDescent="0.3">
      <c r="B23" s="2" t="s">
        <v>2</v>
      </c>
      <c r="C23" s="2">
        <v>186</v>
      </c>
      <c r="D23" s="2">
        <v>192</v>
      </c>
      <c r="E23" s="2">
        <v>136</v>
      </c>
      <c r="F23" s="2">
        <v>135</v>
      </c>
      <c r="G23" s="2">
        <v>97</v>
      </c>
      <c r="H23" s="2">
        <v>152</v>
      </c>
      <c r="I23" s="2">
        <v>119</v>
      </c>
      <c r="J23" s="2">
        <v>91</v>
      </c>
      <c r="K23" s="2">
        <v>88</v>
      </c>
      <c r="L23" s="2">
        <v>73</v>
      </c>
      <c r="M23" s="2">
        <v>77</v>
      </c>
    </row>
    <row r="24" spans="2:13" x14ac:dyDescent="0.3">
      <c r="B24" s="2" t="s">
        <v>3</v>
      </c>
      <c r="C24" s="2">
        <v>525</v>
      </c>
      <c r="D24" s="2">
        <v>572</v>
      </c>
      <c r="E24" s="2">
        <v>611</v>
      </c>
      <c r="F24" s="2">
        <v>672</v>
      </c>
      <c r="G24" s="2">
        <v>716</v>
      </c>
      <c r="H24" s="2">
        <v>784</v>
      </c>
      <c r="I24" s="2">
        <v>850</v>
      </c>
      <c r="J24" s="2">
        <v>888</v>
      </c>
      <c r="K24" s="2">
        <v>900</v>
      </c>
      <c r="L24" s="2">
        <v>903</v>
      </c>
      <c r="M24" s="2">
        <v>961</v>
      </c>
    </row>
    <row r="25" spans="2:13" x14ac:dyDescent="0.3">
      <c r="B25" s="2" t="s">
        <v>4</v>
      </c>
      <c r="C25" s="2">
        <v>62</v>
      </c>
      <c r="D25" s="2">
        <v>66</v>
      </c>
      <c r="E25" s="2">
        <v>72</v>
      </c>
      <c r="F25" s="2">
        <v>82</v>
      </c>
      <c r="G25" s="2">
        <v>92</v>
      </c>
      <c r="H25" s="2">
        <v>96</v>
      </c>
      <c r="I25" s="2">
        <v>106</v>
      </c>
      <c r="J25" s="2">
        <v>114</v>
      </c>
      <c r="K25" s="2">
        <v>127</v>
      </c>
      <c r="L25" s="2">
        <v>139</v>
      </c>
      <c r="M25" s="2">
        <v>142</v>
      </c>
    </row>
    <row r="26" spans="2:13" x14ac:dyDescent="0.3">
      <c r="B26" s="2" t="s">
        <v>5</v>
      </c>
      <c r="C26" s="2">
        <v>825</v>
      </c>
      <c r="D26" s="2">
        <v>816</v>
      </c>
      <c r="E26" s="2">
        <v>912</v>
      </c>
      <c r="F26" s="2">
        <v>914</v>
      </c>
      <c r="G26" s="2">
        <v>984</v>
      </c>
      <c r="H26" s="2">
        <v>972</v>
      </c>
      <c r="I26" s="2">
        <v>990</v>
      </c>
      <c r="J26" s="2">
        <v>1039</v>
      </c>
      <c r="K26" s="2">
        <v>1068</v>
      </c>
      <c r="L26" s="2">
        <v>1074</v>
      </c>
      <c r="M26" s="2">
        <v>1102</v>
      </c>
    </row>
    <row r="27" spans="2:13" x14ac:dyDescent="0.3">
      <c r="B27" s="21" t="s">
        <v>24</v>
      </c>
      <c r="C27" s="21">
        <f>SUM(C28:C31)</f>
        <v>2012</v>
      </c>
      <c r="D27" s="21">
        <f t="shared" ref="D27:M27" si="5">SUM(D28:D31)</f>
        <v>2274</v>
      </c>
      <c r="E27" s="21">
        <f t="shared" si="5"/>
        <v>2400</v>
      </c>
      <c r="F27" s="21">
        <f t="shared" si="5"/>
        <v>2452</v>
      </c>
      <c r="G27" s="21">
        <f t="shared" si="5"/>
        <v>2685</v>
      </c>
      <c r="H27" s="21">
        <f t="shared" si="5"/>
        <v>2946</v>
      </c>
      <c r="I27" s="21">
        <f t="shared" si="5"/>
        <v>3173</v>
      </c>
      <c r="J27" s="21">
        <f t="shared" si="5"/>
        <v>3347</v>
      </c>
      <c r="K27" s="21">
        <f t="shared" si="5"/>
        <v>3662</v>
      </c>
      <c r="L27" s="21">
        <f t="shared" si="5"/>
        <v>3911</v>
      </c>
      <c r="M27" s="21">
        <f t="shared" si="5"/>
        <v>4029</v>
      </c>
    </row>
    <row r="28" spans="2:13" x14ac:dyDescent="0.3">
      <c r="B28" s="2" t="s">
        <v>6</v>
      </c>
      <c r="C28" s="2">
        <v>224</v>
      </c>
      <c r="D28" s="2">
        <v>290</v>
      </c>
      <c r="E28" s="2">
        <v>309</v>
      </c>
      <c r="F28" s="2">
        <v>291</v>
      </c>
      <c r="G28" s="2">
        <v>327</v>
      </c>
      <c r="H28" s="2">
        <v>380</v>
      </c>
      <c r="I28" s="2">
        <v>402</v>
      </c>
      <c r="J28" s="2">
        <v>418</v>
      </c>
      <c r="K28" s="2">
        <v>413</v>
      </c>
      <c r="L28" s="2">
        <v>392</v>
      </c>
      <c r="M28" s="2">
        <v>360</v>
      </c>
    </row>
    <row r="29" spans="2:13" x14ac:dyDescent="0.3">
      <c r="B29" s="2" t="s">
        <v>7</v>
      </c>
      <c r="C29" s="2">
        <v>482</v>
      </c>
      <c r="D29" s="2">
        <v>536</v>
      </c>
      <c r="E29" s="2">
        <v>618</v>
      </c>
      <c r="F29" s="2">
        <v>644</v>
      </c>
      <c r="G29" s="2">
        <v>729</v>
      </c>
      <c r="H29" s="2">
        <v>814</v>
      </c>
      <c r="I29" s="2">
        <v>869</v>
      </c>
      <c r="J29" s="2">
        <v>905</v>
      </c>
      <c r="K29" s="2">
        <v>958</v>
      </c>
      <c r="L29" s="2">
        <v>997</v>
      </c>
      <c r="M29" s="2">
        <v>1024</v>
      </c>
    </row>
    <row r="30" spans="2:13" x14ac:dyDescent="0.3">
      <c r="B30" s="2" t="s">
        <v>8</v>
      </c>
      <c r="C30" s="2">
        <v>618</v>
      </c>
      <c r="D30" s="2">
        <v>707</v>
      </c>
      <c r="E30" s="2">
        <v>709</v>
      </c>
      <c r="F30" s="2">
        <v>745</v>
      </c>
      <c r="G30" s="2">
        <v>763</v>
      </c>
      <c r="H30" s="2">
        <v>800</v>
      </c>
      <c r="I30" s="2">
        <v>831</v>
      </c>
      <c r="J30" s="2">
        <v>867</v>
      </c>
      <c r="K30" s="2">
        <v>929</v>
      </c>
      <c r="L30" s="2">
        <v>941</v>
      </c>
      <c r="M30" s="2">
        <v>961</v>
      </c>
    </row>
    <row r="31" spans="2:13" x14ac:dyDescent="0.3">
      <c r="B31" s="2" t="s">
        <v>12</v>
      </c>
      <c r="C31" s="2">
        <v>688</v>
      </c>
      <c r="D31" s="2">
        <v>741</v>
      </c>
      <c r="E31" s="2">
        <v>764</v>
      </c>
      <c r="F31" s="2">
        <v>772</v>
      </c>
      <c r="G31" s="2">
        <v>866</v>
      </c>
      <c r="H31" s="2">
        <v>952</v>
      </c>
      <c r="I31" s="2">
        <v>1071</v>
      </c>
      <c r="J31" s="2">
        <v>1157</v>
      </c>
      <c r="K31" s="2">
        <v>1362</v>
      </c>
      <c r="L31" s="2">
        <v>1581</v>
      </c>
      <c r="M31" s="2">
        <v>1684</v>
      </c>
    </row>
    <row r="32" spans="2:13" x14ac:dyDescent="0.3">
      <c r="B32" s="1" t="s">
        <v>9</v>
      </c>
      <c r="C32" s="7">
        <f>C21+C22+C27</f>
        <v>6563</v>
      </c>
      <c r="D32" s="7">
        <f t="shared" ref="D32:M32" si="6">D21+D22+D27</f>
        <v>6875</v>
      </c>
      <c r="E32" s="7">
        <f t="shared" si="6"/>
        <v>7208</v>
      </c>
      <c r="F32" s="7">
        <f t="shared" si="6"/>
        <v>7344</v>
      </c>
      <c r="G32" s="7">
        <f t="shared" si="6"/>
        <v>7779</v>
      </c>
      <c r="H32" s="7">
        <f t="shared" si="6"/>
        <v>8116</v>
      </c>
      <c r="I32" s="7">
        <f t="shared" si="6"/>
        <v>8663</v>
      </c>
      <c r="J32" s="7">
        <f t="shared" si="6"/>
        <v>8937</v>
      </c>
      <c r="K32" s="7">
        <f t="shared" si="6"/>
        <v>9160</v>
      </c>
      <c r="L32" s="7">
        <f t="shared" si="6"/>
        <v>9696</v>
      </c>
      <c r="M32" s="7">
        <f t="shared" si="6"/>
        <v>10299</v>
      </c>
    </row>
    <row r="33" spans="2:13" x14ac:dyDescent="0.3">
      <c r="B33" s="2" t="s">
        <v>10</v>
      </c>
      <c r="C33" s="2">
        <v>-49</v>
      </c>
      <c r="D33" s="2">
        <v>-98</v>
      </c>
      <c r="E33" s="2">
        <v>-80</v>
      </c>
      <c r="F33" s="2">
        <v>-85</v>
      </c>
      <c r="G33" s="2">
        <v>-99</v>
      </c>
      <c r="H33" s="2">
        <v>-115</v>
      </c>
      <c r="I33" s="2">
        <v>-124</v>
      </c>
      <c r="J33" s="2">
        <v>-137</v>
      </c>
      <c r="K33" s="2">
        <v>-140</v>
      </c>
      <c r="L33" s="2">
        <v>-143</v>
      </c>
      <c r="M33" s="2">
        <v>-134</v>
      </c>
    </row>
    <row r="34" spans="2:13" x14ac:dyDescent="0.3">
      <c r="B34" s="3" t="s">
        <v>11</v>
      </c>
      <c r="C34" s="8">
        <f>C32+C33</f>
        <v>6514</v>
      </c>
      <c r="D34" s="8">
        <f t="shared" ref="D34:M34" si="7">D32+D33</f>
        <v>6777</v>
      </c>
      <c r="E34" s="8">
        <f t="shared" si="7"/>
        <v>7128</v>
      </c>
      <c r="F34" s="8">
        <f t="shared" si="7"/>
        <v>7259</v>
      </c>
      <c r="G34" s="8">
        <f t="shared" si="7"/>
        <v>7680</v>
      </c>
      <c r="H34" s="8">
        <f t="shared" si="7"/>
        <v>8001</v>
      </c>
      <c r="I34" s="8">
        <f t="shared" si="7"/>
        <v>8539</v>
      </c>
      <c r="J34" s="8">
        <f t="shared" si="7"/>
        <v>8800</v>
      </c>
      <c r="K34" s="8">
        <f t="shared" si="7"/>
        <v>9020</v>
      </c>
      <c r="L34" s="8">
        <f t="shared" si="7"/>
        <v>9553</v>
      </c>
      <c r="M34" s="8">
        <f t="shared" si="7"/>
        <v>10165</v>
      </c>
    </row>
    <row r="37" spans="2:13" s="1" customFormat="1" x14ac:dyDescent="0.3">
      <c r="B37" s="1" t="s">
        <v>44</v>
      </c>
    </row>
    <row r="38" spans="2:13" s="1" customFormat="1" x14ac:dyDescent="0.3">
      <c r="B38" s="3" t="s">
        <v>0</v>
      </c>
      <c r="C38" s="3">
        <v>1976</v>
      </c>
      <c r="D38" s="3">
        <v>1977</v>
      </c>
      <c r="E38" s="3">
        <v>1978</v>
      </c>
      <c r="F38" s="3">
        <v>1979</v>
      </c>
      <c r="G38" s="3">
        <v>1980</v>
      </c>
      <c r="H38" s="3">
        <v>1981</v>
      </c>
      <c r="I38" s="3">
        <v>1982</v>
      </c>
      <c r="J38" s="3">
        <v>1983</v>
      </c>
      <c r="K38" s="3">
        <v>1984</v>
      </c>
      <c r="L38" s="3">
        <v>1985</v>
      </c>
      <c r="M38" s="3">
        <v>1986</v>
      </c>
    </row>
    <row r="39" spans="2:13" x14ac:dyDescent="0.3">
      <c r="B39" s="21" t="s">
        <v>1</v>
      </c>
      <c r="C39" s="22">
        <v>9046</v>
      </c>
      <c r="D39" s="22">
        <v>11131</v>
      </c>
      <c r="E39" s="22">
        <v>12506</v>
      </c>
      <c r="F39" s="22">
        <v>14728</v>
      </c>
      <c r="G39" s="22">
        <v>16636</v>
      </c>
      <c r="H39" s="22">
        <v>20338</v>
      </c>
      <c r="I39" s="22">
        <v>26449</v>
      </c>
      <c r="J39" s="22">
        <v>32737</v>
      </c>
      <c r="K39" s="22">
        <v>41295</v>
      </c>
      <c r="L39" s="22">
        <v>61231</v>
      </c>
      <c r="M39" s="22">
        <v>84153</v>
      </c>
    </row>
    <row r="40" spans="2:13" x14ac:dyDescent="0.3">
      <c r="B40" s="21" t="s">
        <v>60</v>
      </c>
      <c r="C40" s="22">
        <f>SUM(C41:C44)</f>
        <v>4128</v>
      </c>
      <c r="D40" s="22">
        <f t="shared" ref="D40:M40" si="8">SUM(D41:D44)</f>
        <v>4895</v>
      </c>
      <c r="E40" s="22">
        <f t="shared" si="8"/>
        <v>5400</v>
      </c>
      <c r="F40" s="22">
        <f t="shared" si="8"/>
        <v>5656</v>
      </c>
      <c r="G40" s="22">
        <f t="shared" si="8"/>
        <v>6348</v>
      </c>
      <c r="H40" s="22">
        <f t="shared" si="8"/>
        <v>6837</v>
      </c>
      <c r="I40" s="22">
        <f t="shared" si="8"/>
        <v>6911</v>
      </c>
      <c r="J40" s="22">
        <f t="shared" si="8"/>
        <v>6884</v>
      </c>
      <c r="K40" s="22">
        <f t="shared" si="8"/>
        <v>8481</v>
      </c>
      <c r="L40" s="22">
        <f t="shared" si="8"/>
        <v>10048</v>
      </c>
      <c r="M40" s="22">
        <f t="shared" si="8"/>
        <v>13644</v>
      </c>
    </row>
    <row r="41" spans="2:13" x14ac:dyDescent="0.3">
      <c r="B41" s="2" t="s">
        <v>2</v>
      </c>
      <c r="C41" s="4">
        <v>214</v>
      </c>
      <c r="D41" s="4">
        <v>243</v>
      </c>
      <c r="E41" s="4">
        <v>228</v>
      </c>
      <c r="F41" s="4">
        <v>284</v>
      </c>
      <c r="G41" s="4">
        <v>329</v>
      </c>
      <c r="H41" s="4">
        <v>299</v>
      </c>
      <c r="I41" s="4">
        <v>266</v>
      </c>
      <c r="J41" s="4">
        <v>249</v>
      </c>
      <c r="K41" s="4">
        <v>337</v>
      </c>
      <c r="L41" s="4">
        <v>251</v>
      </c>
      <c r="M41" s="4">
        <v>474</v>
      </c>
    </row>
    <row r="42" spans="2:13" x14ac:dyDescent="0.3">
      <c r="B42" s="2" t="s">
        <v>3</v>
      </c>
      <c r="C42" s="4">
        <v>2811</v>
      </c>
      <c r="D42" s="4">
        <v>3287</v>
      </c>
      <c r="E42" s="4">
        <v>3859</v>
      </c>
      <c r="F42" s="4">
        <v>3868</v>
      </c>
      <c r="G42" s="4">
        <v>4097</v>
      </c>
      <c r="H42" s="4">
        <v>4501</v>
      </c>
      <c r="I42" s="4">
        <v>4361</v>
      </c>
      <c r="J42" s="4">
        <v>4869</v>
      </c>
      <c r="K42" s="4">
        <v>5932</v>
      </c>
      <c r="L42" s="4">
        <v>6665</v>
      </c>
      <c r="M42" s="4">
        <v>8551</v>
      </c>
    </row>
    <row r="43" spans="2:13" x14ac:dyDescent="0.3">
      <c r="B43" s="2" t="s">
        <v>4</v>
      </c>
      <c r="C43" s="4">
        <v>219</v>
      </c>
      <c r="D43" s="4">
        <v>254</v>
      </c>
      <c r="E43" s="4">
        <v>261</v>
      </c>
      <c r="F43" s="4">
        <v>275</v>
      </c>
      <c r="G43" s="4">
        <v>424</v>
      </c>
      <c r="H43" s="4">
        <v>423</v>
      </c>
      <c r="I43" s="4">
        <v>421</v>
      </c>
      <c r="J43" s="4">
        <v>514</v>
      </c>
      <c r="K43" s="4">
        <v>551</v>
      </c>
      <c r="L43" s="4">
        <v>1071</v>
      </c>
      <c r="M43" s="4">
        <v>1488</v>
      </c>
    </row>
    <row r="44" spans="2:13" x14ac:dyDescent="0.3">
      <c r="B44" s="2" t="s">
        <v>5</v>
      </c>
      <c r="C44" s="4">
        <v>884</v>
      </c>
      <c r="D44" s="4">
        <v>1111</v>
      </c>
      <c r="E44" s="4">
        <v>1052</v>
      </c>
      <c r="F44" s="4">
        <v>1229</v>
      </c>
      <c r="G44" s="4">
        <v>1498</v>
      </c>
      <c r="H44" s="4">
        <v>1614</v>
      </c>
      <c r="I44" s="4">
        <v>1863</v>
      </c>
      <c r="J44" s="4">
        <v>1252</v>
      </c>
      <c r="K44" s="4">
        <v>1661</v>
      </c>
      <c r="L44" s="4">
        <v>2061</v>
      </c>
      <c r="M44" s="4">
        <v>3131</v>
      </c>
    </row>
    <row r="45" spans="2:13" x14ac:dyDescent="0.3">
      <c r="B45" s="21" t="s">
        <v>24</v>
      </c>
      <c r="C45" s="22">
        <f>SUM(C46:C49)</f>
        <v>8902</v>
      </c>
      <c r="D45" s="22">
        <f t="shared" ref="D45:M45" si="9">SUM(D46:D49)</f>
        <v>10215</v>
      </c>
      <c r="E45" s="22">
        <f t="shared" si="9"/>
        <v>11365</v>
      </c>
      <c r="F45" s="22">
        <f t="shared" si="9"/>
        <v>12777</v>
      </c>
      <c r="G45" s="22">
        <f t="shared" si="9"/>
        <v>15435</v>
      </c>
      <c r="H45" s="22">
        <f t="shared" si="9"/>
        <v>17851</v>
      </c>
      <c r="I45" s="22">
        <f t="shared" si="9"/>
        <v>20546</v>
      </c>
      <c r="J45" s="22">
        <f t="shared" si="9"/>
        <v>24279</v>
      </c>
      <c r="K45" s="22">
        <f t="shared" si="9"/>
        <v>29878</v>
      </c>
      <c r="L45" s="22">
        <f t="shared" si="9"/>
        <v>38610</v>
      </c>
      <c r="M45" s="22">
        <f t="shared" si="9"/>
        <v>45540</v>
      </c>
    </row>
    <row r="46" spans="2:13" x14ac:dyDescent="0.3">
      <c r="B46" s="2" t="s">
        <v>6</v>
      </c>
      <c r="C46" s="4">
        <v>2839</v>
      </c>
      <c r="D46" s="4">
        <v>3407</v>
      </c>
      <c r="E46" s="4">
        <v>3889</v>
      </c>
      <c r="F46" s="4">
        <v>4344</v>
      </c>
      <c r="G46" s="4">
        <v>4713</v>
      </c>
      <c r="H46" s="4">
        <v>5479</v>
      </c>
      <c r="I46" s="4">
        <v>6814</v>
      </c>
      <c r="J46" s="4">
        <v>8148</v>
      </c>
      <c r="K46" s="4">
        <v>10447</v>
      </c>
      <c r="L46" s="4">
        <v>14195</v>
      </c>
      <c r="M46" s="4">
        <v>19476</v>
      </c>
    </row>
    <row r="47" spans="2:13" x14ac:dyDescent="0.3">
      <c r="B47" s="2" t="s">
        <v>7</v>
      </c>
      <c r="C47" s="4">
        <v>1685</v>
      </c>
      <c r="D47" s="4">
        <v>1793</v>
      </c>
      <c r="E47" s="4">
        <v>1917</v>
      </c>
      <c r="F47" s="4">
        <v>2113</v>
      </c>
      <c r="G47" s="4">
        <v>3019</v>
      </c>
      <c r="H47" s="4">
        <v>3133</v>
      </c>
      <c r="I47" s="4">
        <v>3395</v>
      </c>
      <c r="J47" s="4">
        <v>3507</v>
      </c>
      <c r="K47" s="4">
        <v>4789</v>
      </c>
      <c r="L47" s="4">
        <v>7021</v>
      </c>
      <c r="M47" s="4">
        <v>7797</v>
      </c>
    </row>
    <row r="48" spans="2:13" x14ac:dyDescent="0.3">
      <c r="B48" s="2" t="s">
        <v>8</v>
      </c>
      <c r="C48" s="4">
        <v>2036</v>
      </c>
      <c r="D48" s="4">
        <v>2419</v>
      </c>
      <c r="E48" s="4">
        <v>2686</v>
      </c>
      <c r="F48" s="4">
        <v>2978</v>
      </c>
      <c r="G48" s="4">
        <v>3744</v>
      </c>
      <c r="H48" s="4">
        <v>4507</v>
      </c>
      <c r="I48" s="4">
        <v>4891</v>
      </c>
      <c r="J48" s="4">
        <v>5252</v>
      </c>
      <c r="K48" s="4">
        <v>6028</v>
      </c>
      <c r="L48" s="4">
        <v>6659</v>
      </c>
      <c r="M48" s="4">
        <v>8127</v>
      </c>
    </row>
    <row r="49" spans="1:13" x14ac:dyDescent="0.3">
      <c r="B49" s="2" t="s">
        <v>12</v>
      </c>
      <c r="C49" s="4">
        <v>2342</v>
      </c>
      <c r="D49" s="4">
        <v>2596</v>
      </c>
      <c r="E49" s="4">
        <v>2873</v>
      </c>
      <c r="F49" s="4">
        <v>3342</v>
      </c>
      <c r="G49" s="4">
        <v>3959</v>
      </c>
      <c r="H49" s="4">
        <v>4732</v>
      </c>
      <c r="I49" s="4">
        <v>5446</v>
      </c>
      <c r="J49" s="4">
        <v>7372</v>
      </c>
      <c r="K49" s="4">
        <v>8614</v>
      </c>
      <c r="L49" s="4">
        <v>10735</v>
      </c>
      <c r="M49" s="4">
        <v>10140</v>
      </c>
    </row>
    <row r="50" spans="1:13" s="1" customFormat="1" x14ac:dyDescent="0.3">
      <c r="A50" s="2"/>
      <c r="B50" s="1" t="s">
        <v>9</v>
      </c>
      <c r="C50" s="5">
        <f>C39+C40+C45</f>
        <v>22076</v>
      </c>
      <c r="D50" s="5">
        <f t="shared" ref="D50:M50" si="10">D39+D40+D45</f>
        <v>26241</v>
      </c>
      <c r="E50" s="5">
        <f t="shared" si="10"/>
        <v>29271</v>
      </c>
      <c r="F50" s="5">
        <f t="shared" si="10"/>
        <v>33161</v>
      </c>
      <c r="G50" s="5">
        <f t="shared" si="10"/>
        <v>38419</v>
      </c>
      <c r="H50" s="5">
        <f t="shared" si="10"/>
        <v>45026</v>
      </c>
      <c r="I50" s="5">
        <f t="shared" si="10"/>
        <v>53906</v>
      </c>
      <c r="J50" s="5">
        <f t="shared" si="10"/>
        <v>63900</v>
      </c>
      <c r="K50" s="5">
        <f t="shared" si="10"/>
        <v>79654</v>
      </c>
      <c r="L50" s="5">
        <f t="shared" si="10"/>
        <v>109889</v>
      </c>
      <c r="M50" s="5">
        <f t="shared" si="10"/>
        <v>143337</v>
      </c>
    </row>
    <row r="51" spans="1:13" x14ac:dyDescent="0.3">
      <c r="B51" s="2" t="s">
        <v>10</v>
      </c>
      <c r="C51" s="2">
        <f>-424</f>
        <v>-424</v>
      </c>
      <c r="D51" s="4">
        <f>-543</f>
        <v>-543</v>
      </c>
      <c r="E51" s="4">
        <f>-689</f>
        <v>-689</v>
      </c>
      <c r="F51" s="4">
        <f>-844</f>
        <v>-844</v>
      </c>
      <c r="G51" s="4">
        <f>-965</f>
        <v>-965</v>
      </c>
      <c r="H51" s="4">
        <f>-1120</f>
        <v>-1120</v>
      </c>
      <c r="I51" s="4">
        <f>-1360</f>
        <v>-1360</v>
      </c>
      <c r="J51" s="4">
        <f>-1292</f>
        <v>-1292</v>
      </c>
      <c r="K51" s="4">
        <f>-1511</f>
        <v>-1511</v>
      </c>
      <c r="L51" s="4">
        <f>-1806</f>
        <v>-1806</v>
      </c>
      <c r="M51" s="4">
        <f>-2544</f>
        <v>-2544</v>
      </c>
    </row>
    <row r="52" spans="1:13" s="1" customFormat="1" x14ac:dyDescent="0.3">
      <c r="A52" s="2"/>
      <c r="B52" s="3" t="s">
        <v>11</v>
      </c>
      <c r="C52" s="6">
        <f>C50+C51</f>
        <v>21652</v>
      </c>
      <c r="D52" s="6">
        <f t="shared" ref="D52:M52" si="11">D50+D51</f>
        <v>25698</v>
      </c>
      <c r="E52" s="6">
        <f t="shared" si="11"/>
        <v>28582</v>
      </c>
      <c r="F52" s="6">
        <f t="shared" si="11"/>
        <v>32317</v>
      </c>
      <c r="G52" s="6">
        <f t="shared" si="11"/>
        <v>37454</v>
      </c>
      <c r="H52" s="6">
        <f t="shared" si="11"/>
        <v>43906</v>
      </c>
      <c r="I52" s="6">
        <f t="shared" si="11"/>
        <v>52546</v>
      </c>
      <c r="J52" s="6">
        <f t="shared" si="11"/>
        <v>62608</v>
      </c>
      <c r="K52" s="6">
        <f t="shared" si="11"/>
        <v>78143</v>
      </c>
      <c r="L52" s="6">
        <f t="shared" si="11"/>
        <v>108083</v>
      </c>
      <c r="M52" s="6">
        <f t="shared" si="11"/>
        <v>140793</v>
      </c>
    </row>
    <row r="54" spans="1:13" x14ac:dyDescent="0.3">
      <c r="B54" s="9"/>
      <c r="C54" s="9"/>
      <c r="D54" s="28"/>
      <c r="E54" s="28"/>
      <c r="F54" s="28"/>
      <c r="G54" s="28"/>
      <c r="H54" s="28"/>
      <c r="I54" s="28"/>
      <c r="J54" s="28"/>
      <c r="K54" s="28"/>
      <c r="L54" s="28"/>
      <c r="M54" s="28"/>
    </row>
    <row r="55" spans="1:13" x14ac:dyDescent="0.3">
      <c r="B55" s="1" t="s">
        <v>49</v>
      </c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</row>
    <row r="56" spans="1:13" x14ac:dyDescent="0.3">
      <c r="B56" s="3" t="s">
        <v>0</v>
      </c>
      <c r="C56" s="3">
        <v>1976</v>
      </c>
      <c r="D56" s="3">
        <v>1977</v>
      </c>
      <c r="E56" s="3">
        <v>1978</v>
      </c>
      <c r="F56" s="3">
        <v>1979</v>
      </c>
      <c r="G56" s="3">
        <v>1980</v>
      </c>
      <c r="H56" s="3">
        <v>1981</v>
      </c>
      <c r="I56" s="3">
        <v>1982</v>
      </c>
      <c r="J56" s="3">
        <v>1983</v>
      </c>
      <c r="K56" s="3">
        <v>1984</v>
      </c>
      <c r="L56" s="3">
        <v>1985</v>
      </c>
      <c r="M56" s="3">
        <v>1986</v>
      </c>
    </row>
    <row r="57" spans="1:13" x14ac:dyDescent="0.3">
      <c r="B57" s="21" t="s">
        <v>1</v>
      </c>
      <c r="C57" s="22">
        <v>9046</v>
      </c>
      <c r="D57" s="22">
        <v>9150</v>
      </c>
      <c r="E57" s="22">
        <v>9038</v>
      </c>
      <c r="F57" s="22">
        <v>9066</v>
      </c>
      <c r="G57" s="22">
        <v>9418</v>
      </c>
      <c r="H57" s="22">
        <v>9511</v>
      </c>
      <c r="I57" s="22">
        <v>9639</v>
      </c>
      <c r="J57" s="22">
        <v>9914</v>
      </c>
      <c r="K57" s="22">
        <v>10312</v>
      </c>
      <c r="L57" s="22">
        <v>10931</v>
      </c>
      <c r="M57" s="22">
        <v>11557</v>
      </c>
    </row>
    <row r="58" spans="1:13" x14ac:dyDescent="0.3">
      <c r="B58" s="21" t="s">
        <v>60</v>
      </c>
      <c r="C58" s="22">
        <f t="shared" ref="C58:M58" si="12">SUM(C59:C62)</f>
        <v>4128</v>
      </c>
      <c r="D58" s="22">
        <f t="shared" si="12"/>
        <v>4031</v>
      </c>
      <c r="E58" s="22">
        <f t="shared" si="12"/>
        <v>3988</v>
      </c>
      <c r="F58" s="22">
        <f t="shared" si="12"/>
        <v>4218</v>
      </c>
      <c r="G58" s="22">
        <f t="shared" si="12"/>
        <v>4204</v>
      </c>
      <c r="H58" s="22">
        <f t="shared" si="12"/>
        <v>3882</v>
      </c>
      <c r="I58" s="22">
        <f t="shared" si="12"/>
        <v>3847</v>
      </c>
      <c r="J58" s="22">
        <f t="shared" si="12"/>
        <v>3239</v>
      </c>
      <c r="K58" s="22">
        <f t="shared" si="12"/>
        <v>3444</v>
      </c>
      <c r="L58" s="22">
        <f t="shared" si="12"/>
        <v>3311</v>
      </c>
      <c r="M58" s="22">
        <f t="shared" si="12"/>
        <v>3394</v>
      </c>
    </row>
    <row r="59" spans="1:13" x14ac:dyDescent="0.3">
      <c r="B59" s="2" t="s">
        <v>2</v>
      </c>
      <c r="C59" s="4">
        <v>214</v>
      </c>
      <c r="D59" s="4">
        <v>231</v>
      </c>
      <c r="E59" s="4">
        <v>189</v>
      </c>
      <c r="F59" s="4">
        <v>200</v>
      </c>
      <c r="G59" s="4">
        <v>189</v>
      </c>
      <c r="H59" s="4">
        <v>193</v>
      </c>
      <c r="I59" s="4">
        <v>193</v>
      </c>
      <c r="J59" s="4">
        <v>174</v>
      </c>
      <c r="K59" s="4">
        <v>186</v>
      </c>
      <c r="L59" s="4">
        <v>174</v>
      </c>
      <c r="M59" s="4">
        <v>154</v>
      </c>
    </row>
    <row r="60" spans="1:13" x14ac:dyDescent="0.3">
      <c r="B60" s="2" t="s">
        <v>3</v>
      </c>
      <c r="C60" s="4">
        <v>2811</v>
      </c>
      <c r="D60" s="4">
        <v>2641</v>
      </c>
      <c r="E60" s="4">
        <v>2730</v>
      </c>
      <c r="F60" s="4">
        <v>2821</v>
      </c>
      <c r="G60" s="4">
        <v>2683</v>
      </c>
      <c r="H60" s="4">
        <v>2382</v>
      </c>
      <c r="I60" s="4">
        <v>2304</v>
      </c>
      <c r="J60" s="4">
        <v>2103</v>
      </c>
      <c r="K60" s="4">
        <v>2159</v>
      </c>
      <c r="L60" s="4">
        <v>2075</v>
      </c>
      <c r="M60" s="4">
        <v>1991</v>
      </c>
    </row>
    <row r="61" spans="1:13" x14ac:dyDescent="0.3">
      <c r="B61" s="2" t="s">
        <v>4</v>
      </c>
      <c r="C61" s="4">
        <v>219</v>
      </c>
      <c r="D61" s="4">
        <v>244</v>
      </c>
      <c r="E61" s="4">
        <v>286</v>
      </c>
      <c r="F61" s="4">
        <v>318</v>
      </c>
      <c r="G61" s="4">
        <v>400</v>
      </c>
      <c r="H61" s="4">
        <v>417</v>
      </c>
      <c r="I61" s="4">
        <v>420</v>
      </c>
      <c r="J61" s="4">
        <v>413</v>
      </c>
      <c r="K61" s="4">
        <v>439</v>
      </c>
      <c r="L61" s="4">
        <v>461</v>
      </c>
      <c r="M61" s="4">
        <v>544</v>
      </c>
    </row>
    <row r="62" spans="1:13" x14ac:dyDescent="0.3">
      <c r="B62" s="2" t="s">
        <v>5</v>
      </c>
      <c r="C62" s="4">
        <v>884</v>
      </c>
      <c r="D62" s="4">
        <v>915</v>
      </c>
      <c r="E62" s="4">
        <v>783</v>
      </c>
      <c r="F62" s="4">
        <v>879</v>
      </c>
      <c r="G62" s="4">
        <v>932</v>
      </c>
      <c r="H62" s="4">
        <v>890</v>
      </c>
      <c r="I62" s="4">
        <v>930</v>
      </c>
      <c r="J62" s="4">
        <v>549</v>
      </c>
      <c r="K62" s="4">
        <v>660</v>
      </c>
      <c r="L62" s="4">
        <v>601</v>
      </c>
      <c r="M62" s="4">
        <v>705</v>
      </c>
    </row>
    <row r="63" spans="1:13" x14ac:dyDescent="0.3">
      <c r="B63" s="21" t="s">
        <v>24</v>
      </c>
      <c r="C63" s="22">
        <f t="shared" ref="C63:M63" si="13">SUM(C64:C67)</f>
        <v>8902</v>
      </c>
      <c r="D63" s="22">
        <f t="shared" si="13"/>
        <v>9020</v>
      </c>
      <c r="E63" s="22">
        <f t="shared" si="13"/>
        <v>9501</v>
      </c>
      <c r="F63" s="22">
        <f t="shared" si="13"/>
        <v>9956</v>
      </c>
      <c r="G63" s="22">
        <f t="shared" si="13"/>
        <v>10328</v>
      </c>
      <c r="H63" s="22">
        <f t="shared" si="13"/>
        <v>10457</v>
      </c>
      <c r="I63" s="22">
        <f t="shared" si="13"/>
        <v>10620</v>
      </c>
      <c r="J63" s="22">
        <f t="shared" si="13"/>
        <v>10449</v>
      </c>
      <c r="K63" s="22">
        <f t="shared" si="13"/>
        <v>10655</v>
      </c>
      <c r="L63" s="22">
        <f t="shared" si="13"/>
        <v>10833</v>
      </c>
      <c r="M63" s="22">
        <f t="shared" si="13"/>
        <v>11005</v>
      </c>
    </row>
    <row r="64" spans="1:13" x14ac:dyDescent="0.3">
      <c r="B64" s="2" t="s">
        <v>6</v>
      </c>
      <c r="C64" s="4">
        <v>2839</v>
      </c>
      <c r="D64" s="4">
        <v>2782</v>
      </c>
      <c r="E64" s="4">
        <v>2797</v>
      </c>
      <c r="F64" s="4">
        <v>2839</v>
      </c>
      <c r="G64" s="4">
        <v>2839</v>
      </c>
      <c r="H64" s="4">
        <v>2725</v>
      </c>
      <c r="I64" s="4">
        <v>2668</v>
      </c>
      <c r="J64" s="4">
        <v>2612</v>
      </c>
      <c r="K64" s="4">
        <v>2640</v>
      </c>
      <c r="L64" s="4">
        <v>2662</v>
      </c>
      <c r="M64" s="4">
        <v>2958</v>
      </c>
    </row>
    <row r="65" spans="2:13" x14ac:dyDescent="0.3">
      <c r="B65" s="2" t="s">
        <v>7</v>
      </c>
      <c r="C65" s="4">
        <v>1685</v>
      </c>
      <c r="D65" s="4">
        <v>1652</v>
      </c>
      <c r="E65" s="4">
        <v>1699</v>
      </c>
      <c r="F65" s="4">
        <v>1634</v>
      </c>
      <c r="G65" s="4">
        <v>1818</v>
      </c>
      <c r="H65" s="4">
        <v>1652</v>
      </c>
      <c r="I65" s="4">
        <v>1694</v>
      </c>
      <c r="J65" s="4">
        <v>1473</v>
      </c>
      <c r="K65" s="4">
        <v>1482</v>
      </c>
      <c r="L65" s="4">
        <v>1509</v>
      </c>
      <c r="M65" s="4">
        <v>1504</v>
      </c>
    </row>
    <row r="66" spans="2:13" x14ac:dyDescent="0.3">
      <c r="B66" s="2" t="s">
        <v>8</v>
      </c>
      <c r="C66" s="4">
        <v>2036</v>
      </c>
      <c r="D66" s="4">
        <v>2089</v>
      </c>
      <c r="E66" s="4">
        <v>2208</v>
      </c>
      <c r="F66" s="4">
        <v>2338</v>
      </c>
      <c r="G66" s="4">
        <v>2483</v>
      </c>
      <c r="H66" s="4">
        <v>2529</v>
      </c>
      <c r="I66" s="4">
        <v>2702</v>
      </c>
      <c r="J66" s="4">
        <v>2817</v>
      </c>
      <c r="K66" s="4">
        <v>2984</v>
      </c>
      <c r="L66" s="4">
        <v>3046</v>
      </c>
      <c r="M66" s="4">
        <v>3318</v>
      </c>
    </row>
    <row r="67" spans="2:13" x14ac:dyDescent="0.3">
      <c r="B67" s="2" t="s">
        <v>12</v>
      </c>
      <c r="C67" s="4">
        <v>2342</v>
      </c>
      <c r="D67" s="4">
        <v>2497</v>
      </c>
      <c r="E67" s="4">
        <v>2797</v>
      </c>
      <c r="F67" s="4">
        <v>3145</v>
      </c>
      <c r="G67" s="4">
        <v>3188</v>
      </c>
      <c r="H67" s="4">
        <v>3551</v>
      </c>
      <c r="I67" s="4">
        <v>3556</v>
      </c>
      <c r="J67" s="4">
        <v>3547</v>
      </c>
      <c r="K67" s="4">
        <v>3549</v>
      </c>
      <c r="L67" s="4">
        <v>3616</v>
      </c>
      <c r="M67" s="4">
        <v>3225</v>
      </c>
    </row>
    <row r="68" spans="2:13" x14ac:dyDescent="0.3">
      <c r="B68" s="1" t="s">
        <v>9</v>
      </c>
      <c r="C68" s="5">
        <f>C57+C58+C63</f>
        <v>22076</v>
      </c>
      <c r="D68" s="5">
        <f t="shared" ref="D68:M68" si="14">D57+D58+D63</f>
        <v>22201</v>
      </c>
      <c r="E68" s="5">
        <f t="shared" si="14"/>
        <v>22527</v>
      </c>
      <c r="F68" s="5">
        <f t="shared" si="14"/>
        <v>23240</v>
      </c>
      <c r="G68" s="5">
        <f t="shared" si="14"/>
        <v>23950</v>
      </c>
      <c r="H68" s="5">
        <f t="shared" si="14"/>
        <v>23850</v>
      </c>
      <c r="I68" s="5">
        <f t="shared" si="14"/>
        <v>24106</v>
      </c>
      <c r="J68" s="5">
        <f t="shared" si="14"/>
        <v>23602</v>
      </c>
      <c r="K68" s="5">
        <f t="shared" si="14"/>
        <v>24411</v>
      </c>
      <c r="L68" s="5">
        <f t="shared" si="14"/>
        <v>25075</v>
      </c>
      <c r="M68" s="5">
        <f t="shared" si="14"/>
        <v>25956</v>
      </c>
    </row>
    <row r="69" spans="2:13" x14ac:dyDescent="0.3">
      <c r="B69" s="2" t="s">
        <v>10</v>
      </c>
      <c r="C69" s="4">
        <v>-424</v>
      </c>
      <c r="D69" s="4">
        <v>-462</v>
      </c>
      <c r="E69" s="4">
        <v>-485</v>
      </c>
      <c r="F69" s="4">
        <v>-501</v>
      </c>
      <c r="G69" s="4">
        <v>-531</v>
      </c>
      <c r="H69" s="4">
        <v>-549</v>
      </c>
      <c r="I69" s="4">
        <v>-667</v>
      </c>
      <c r="J69" s="4">
        <v>-716</v>
      </c>
      <c r="K69" s="4">
        <v>-755</v>
      </c>
      <c r="L69" s="4">
        <v>-797</v>
      </c>
      <c r="M69" s="4">
        <v>-886</v>
      </c>
    </row>
    <row r="70" spans="2:13" x14ac:dyDescent="0.3">
      <c r="B70" s="3" t="s">
        <v>11</v>
      </c>
      <c r="C70" s="6">
        <f>C68+C69</f>
        <v>21652</v>
      </c>
      <c r="D70" s="6">
        <f t="shared" ref="D70:M70" si="15">D68+D69</f>
        <v>21739</v>
      </c>
      <c r="E70" s="6">
        <f t="shared" si="15"/>
        <v>22042</v>
      </c>
      <c r="F70" s="6">
        <f t="shared" si="15"/>
        <v>22739</v>
      </c>
      <c r="G70" s="6">
        <f t="shared" si="15"/>
        <v>23419</v>
      </c>
      <c r="H70" s="6">
        <f t="shared" si="15"/>
        <v>23301</v>
      </c>
      <c r="I70" s="6">
        <f t="shared" si="15"/>
        <v>23439</v>
      </c>
      <c r="J70" s="6">
        <f t="shared" si="15"/>
        <v>22886</v>
      </c>
      <c r="K70" s="6">
        <f t="shared" si="15"/>
        <v>23656</v>
      </c>
      <c r="L70" s="6">
        <f t="shared" si="15"/>
        <v>24278</v>
      </c>
      <c r="M70" s="6">
        <f t="shared" si="15"/>
        <v>25070</v>
      </c>
    </row>
    <row r="71" spans="2:13" x14ac:dyDescent="0.3"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</row>
    <row r="73" spans="2:13" x14ac:dyDescent="0.3">
      <c r="B73" s="1" t="s">
        <v>43</v>
      </c>
      <c r="L73" s="2" t="s">
        <v>14</v>
      </c>
    </row>
    <row r="74" spans="2:13" x14ac:dyDescent="0.3">
      <c r="B74" s="3" t="s">
        <v>0</v>
      </c>
      <c r="C74" s="3">
        <v>1992</v>
      </c>
      <c r="D74" s="3">
        <v>1993</v>
      </c>
      <c r="E74" s="3">
        <v>1994</v>
      </c>
      <c r="F74" s="3">
        <v>1995</v>
      </c>
      <c r="G74" s="3">
        <v>1996</v>
      </c>
      <c r="H74" s="3">
        <v>1997</v>
      </c>
      <c r="I74" s="3">
        <v>1998</v>
      </c>
      <c r="J74" s="3">
        <v>1999</v>
      </c>
      <c r="K74" s="3">
        <v>2000</v>
      </c>
      <c r="L74" s="3">
        <v>2001</v>
      </c>
    </row>
    <row r="75" spans="2:13" x14ac:dyDescent="0.3">
      <c r="B75" s="21" t="s">
        <v>1</v>
      </c>
      <c r="C75" s="22">
        <v>612402.18904849514</v>
      </c>
      <c r="D75" s="22">
        <v>773469.13377924555</v>
      </c>
      <c r="E75" s="22">
        <v>955982.91246776027</v>
      </c>
      <c r="F75" s="22">
        <v>1318459.1546416478</v>
      </c>
      <c r="G75" s="22">
        <v>1658275.1189650572</v>
      </c>
      <c r="H75" s="22">
        <v>2003763</v>
      </c>
      <c r="I75" s="22">
        <v>2295027</v>
      </c>
      <c r="J75" s="22">
        <v>2694373</v>
      </c>
      <c r="K75" s="22">
        <v>3021158</v>
      </c>
      <c r="L75" s="22">
        <v>3406146</v>
      </c>
    </row>
    <row r="76" spans="2:13" x14ac:dyDescent="0.3">
      <c r="B76" s="21" t="s">
        <v>60</v>
      </c>
      <c r="C76" s="22">
        <f>SUM(C77:C80)</f>
        <v>206718.83061630919</v>
      </c>
      <c r="D76" s="22">
        <f t="shared" ref="D76:L76" si="16">SUM(D77:D80)</f>
        <v>250361.03419768426</v>
      </c>
      <c r="E76" s="22">
        <f t="shared" si="16"/>
        <v>321710.37954741105</v>
      </c>
      <c r="F76" s="22">
        <f t="shared" si="16"/>
        <v>405491.43155817618</v>
      </c>
      <c r="G76" s="22">
        <f t="shared" si="16"/>
        <v>490885.21189815807</v>
      </c>
      <c r="H76" s="22">
        <f t="shared" si="16"/>
        <v>611509</v>
      </c>
      <c r="I76" s="22">
        <f t="shared" si="16"/>
        <v>794367.85</v>
      </c>
      <c r="J76" s="22">
        <f t="shared" si="16"/>
        <v>927496</v>
      </c>
      <c r="K76" s="22">
        <f t="shared" si="16"/>
        <v>1055351.6738867098</v>
      </c>
      <c r="L76" s="22">
        <f t="shared" si="16"/>
        <v>1215090.6672214048</v>
      </c>
    </row>
    <row r="77" spans="2:13" x14ac:dyDescent="0.3">
      <c r="B77" s="2" t="s">
        <v>2</v>
      </c>
      <c r="C77" s="4">
        <v>13503.452681813529</v>
      </c>
      <c r="D77" s="4">
        <v>19061.877358691512</v>
      </c>
      <c r="E77" s="4">
        <v>26169.834954887792</v>
      </c>
      <c r="F77" s="4">
        <v>35190.207387440903</v>
      </c>
      <c r="G77" s="4">
        <v>38511</v>
      </c>
      <c r="H77" s="4">
        <v>53515</v>
      </c>
      <c r="I77" s="4">
        <v>74385.850000000006</v>
      </c>
      <c r="J77" s="4">
        <v>85792</v>
      </c>
      <c r="K77" s="4">
        <v>99518.720000000001</v>
      </c>
      <c r="L77" s="4">
        <v>120454</v>
      </c>
    </row>
    <row r="78" spans="2:13" x14ac:dyDescent="0.3">
      <c r="B78" s="2" t="s">
        <v>3</v>
      </c>
      <c r="C78" s="4">
        <v>104589.37362617881</v>
      </c>
      <c r="D78" s="4">
        <v>120479.3240781567</v>
      </c>
      <c r="E78" s="4">
        <v>157444.80279221814</v>
      </c>
      <c r="F78" s="4">
        <v>200525.21750155059</v>
      </c>
      <c r="G78" s="4">
        <v>254326</v>
      </c>
      <c r="H78" s="4">
        <v>295272</v>
      </c>
      <c r="I78" s="4">
        <v>382901</v>
      </c>
      <c r="J78" s="4">
        <v>434544</v>
      </c>
      <c r="K78" s="4">
        <v>499725.6</v>
      </c>
      <c r="L78" s="4">
        <v>564689</v>
      </c>
    </row>
    <row r="79" spans="2:13" x14ac:dyDescent="0.3">
      <c r="B79" s="2" t="s">
        <v>4</v>
      </c>
      <c r="C79" s="4">
        <v>19766.27859430376</v>
      </c>
      <c r="D79" s="4">
        <v>36770.391358338187</v>
      </c>
      <c r="E79" s="4">
        <v>39304.452551022106</v>
      </c>
      <c r="F79" s="4">
        <v>60347.477296087687</v>
      </c>
      <c r="G79" s="4">
        <v>65800</v>
      </c>
      <c r="H79" s="4">
        <v>74599</v>
      </c>
      <c r="I79" s="4">
        <v>81751</v>
      </c>
      <c r="J79" s="4">
        <v>101301</v>
      </c>
      <c r="K79" s="4">
        <v>112752.65632053008</v>
      </c>
      <c r="L79" s="4">
        <v>124789.1240933126</v>
      </c>
    </row>
    <row r="80" spans="2:13" x14ac:dyDescent="0.3">
      <c r="B80" s="2" t="s">
        <v>5</v>
      </c>
      <c r="C80" s="4">
        <v>68859.725714013097</v>
      </c>
      <c r="D80" s="4">
        <v>74049.441402497876</v>
      </c>
      <c r="E80" s="4">
        <v>98791.289249283</v>
      </c>
      <c r="F80" s="4">
        <v>109428.52937309697</v>
      </c>
      <c r="G80" s="4">
        <v>132248.21189815804</v>
      </c>
      <c r="H80" s="4">
        <v>188123</v>
      </c>
      <c r="I80" s="4">
        <v>255330</v>
      </c>
      <c r="J80" s="4">
        <v>305859</v>
      </c>
      <c r="K80" s="4">
        <v>343354.69756617991</v>
      </c>
      <c r="L80" s="4">
        <v>405158.54312809225</v>
      </c>
    </row>
    <row r="81" spans="2:13" x14ac:dyDescent="0.3">
      <c r="B81" s="21" t="s">
        <v>24</v>
      </c>
      <c r="C81" s="22">
        <f>SUM(C82:C85)</f>
        <v>513786.88137447281</v>
      </c>
      <c r="D81" s="22">
        <f t="shared" ref="D81:L81" si="17">SUM(D82:D85)</f>
        <v>678138.39184800466</v>
      </c>
      <c r="E81" s="22">
        <f t="shared" si="17"/>
        <v>965337.55777230149</v>
      </c>
      <c r="F81" s="22">
        <f t="shared" si="17"/>
        <v>1185876.7457202307</v>
      </c>
      <c r="G81" s="22">
        <f t="shared" si="17"/>
        <v>1440355.1951871505</v>
      </c>
      <c r="H81" s="22">
        <f t="shared" si="17"/>
        <v>1804572</v>
      </c>
      <c r="I81" s="22">
        <f t="shared" si="17"/>
        <v>2176439</v>
      </c>
      <c r="J81" s="22">
        <f t="shared" si="17"/>
        <v>2500585.7604085384</v>
      </c>
      <c r="K81" s="22">
        <f t="shared" si="17"/>
        <v>2781230.1734846458</v>
      </c>
      <c r="L81" s="22">
        <f t="shared" si="17"/>
        <v>3161164.02</v>
      </c>
    </row>
    <row r="82" spans="2:13" x14ac:dyDescent="0.3">
      <c r="B82" s="2" t="s">
        <v>46</v>
      </c>
      <c r="C82" s="4">
        <v>202206.54585122515</v>
      </c>
      <c r="D82" s="4">
        <v>244643.55696872427</v>
      </c>
      <c r="E82" s="4">
        <v>318940.32998993504</v>
      </c>
      <c r="F82" s="4">
        <v>417625.52935587853</v>
      </c>
      <c r="G82" s="4">
        <v>493571.60731622163</v>
      </c>
      <c r="H82" s="4">
        <v>562760</v>
      </c>
      <c r="I82" s="4">
        <v>635305</v>
      </c>
      <c r="J82" s="4">
        <v>740181</v>
      </c>
      <c r="K82" s="4">
        <v>823025.20836171589</v>
      </c>
      <c r="L82" s="4">
        <v>926870</v>
      </c>
    </row>
    <row r="83" spans="2:13" x14ac:dyDescent="0.3">
      <c r="B83" s="2" t="s">
        <v>7</v>
      </c>
      <c r="C83" s="4">
        <v>66190.670151982835</v>
      </c>
      <c r="D83" s="4">
        <v>98206.565211555586</v>
      </c>
      <c r="E83" s="4">
        <v>131669.81434895017</v>
      </c>
      <c r="F83" s="4">
        <v>159770.5701275343</v>
      </c>
      <c r="G83" s="4">
        <v>193946.14004165248</v>
      </c>
      <c r="H83" s="4">
        <v>219393</v>
      </c>
      <c r="I83" s="4">
        <v>250081</v>
      </c>
      <c r="J83" s="4">
        <v>294180</v>
      </c>
      <c r="K83" s="4">
        <v>328259.10187175591</v>
      </c>
      <c r="L83" s="4">
        <v>361558</v>
      </c>
    </row>
    <row r="84" spans="2:13" x14ac:dyDescent="0.3">
      <c r="B84" s="2" t="s">
        <v>8</v>
      </c>
      <c r="C84" s="4">
        <v>127970.8132078708</v>
      </c>
      <c r="D84" s="4">
        <v>176026.56085796541</v>
      </c>
      <c r="E84" s="4">
        <v>310013.50940179027</v>
      </c>
      <c r="F84" s="4">
        <v>353079.88190191129</v>
      </c>
      <c r="G84" s="4">
        <v>451961.9031983086</v>
      </c>
      <c r="H84" s="4">
        <v>570686</v>
      </c>
      <c r="I84" s="4">
        <v>731257</v>
      </c>
      <c r="J84" s="4">
        <v>816671.76040853863</v>
      </c>
      <c r="K84" s="4">
        <v>920594.8632511741</v>
      </c>
      <c r="L84" s="4">
        <v>1075806</v>
      </c>
    </row>
    <row r="85" spans="2:13" x14ac:dyDescent="0.3">
      <c r="B85" s="2" t="s">
        <v>12</v>
      </c>
      <c r="C85" s="4">
        <v>117418.85216339405</v>
      </c>
      <c r="D85" s="4">
        <v>159261.70880975938</v>
      </c>
      <c r="E85" s="4">
        <v>204713.90403162609</v>
      </c>
      <c r="F85" s="4">
        <v>255400.76433490668</v>
      </c>
      <c r="G85" s="4">
        <v>300875.54463096772</v>
      </c>
      <c r="H85" s="4">
        <v>451733</v>
      </c>
      <c r="I85" s="4">
        <v>559796</v>
      </c>
      <c r="J85" s="4">
        <v>649553</v>
      </c>
      <c r="K85" s="4">
        <v>709351</v>
      </c>
      <c r="L85" s="4">
        <v>796930.02</v>
      </c>
    </row>
    <row r="86" spans="2:13" x14ac:dyDescent="0.3">
      <c r="B86" s="1" t="s">
        <v>9</v>
      </c>
      <c r="C86" s="5">
        <f>C75+C76+C81</f>
        <v>1332907.9010392772</v>
      </c>
      <c r="D86" s="5">
        <f t="shared" ref="D86:L86" si="18">D75+D76+D81</f>
        <v>1701968.5598249345</v>
      </c>
      <c r="E86" s="5">
        <f t="shared" si="18"/>
        <v>2243030.8497874727</v>
      </c>
      <c r="F86" s="5">
        <f t="shared" si="18"/>
        <v>2909827.3319200547</v>
      </c>
      <c r="G86" s="5">
        <f t="shared" si="18"/>
        <v>3589515.5260503655</v>
      </c>
      <c r="H86" s="5">
        <f t="shared" si="18"/>
        <v>4419844</v>
      </c>
      <c r="I86" s="5">
        <f t="shared" si="18"/>
        <v>5265833.8499999996</v>
      </c>
      <c r="J86" s="5">
        <f t="shared" si="18"/>
        <v>6122454.7604085384</v>
      </c>
      <c r="K86" s="5">
        <f t="shared" si="18"/>
        <v>6857739.8473713556</v>
      </c>
      <c r="L86" s="5">
        <f t="shared" si="18"/>
        <v>7782400.6872214042</v>
      </c>
    </row>
    <row r="87" spans="2:13" x14ac:dyDescent="0.3">
      <c r="B87" s="2" t="s">
        <v>47</v>
      </c>
      <c r="C87" s="4">
        <v>-56992.27</v>
      </c>
      <c r="D87" s="4">
        <v>-94206.9</v>
      </c>
      <c r="E87" s="4">
        <v>-117706.27805362463</v>
      </c>
      <c r="F87" s="4">
        <v>-113187.26095091504</v>
      </c>
      <c r="G87" s="4">
        <v>-136956.58575060719</v>
      </c>
      <c r="H87" s="4">
        <v>-138244</v>
      </c>
      <c r="I87" s="4">
        <v>-140909</v>
      </c>
      <c r="J87" s="4">
        <v>-144756</v>
      </c>
      <c r="K87" s="4">
        <v>-151359</v>
      </c>
      <c r="L87" s="4">
        <v>-157785</v>
      </c>
    </row>
    <row r="88" spans="2:13" x14ac:dyDescent="0.3">
      <c r="B88" s="3" t="s">
        <v>40</v>
      </c>
      <c r="C88" s="6">
        <f>C86+C87</f>
        <v>1275915.6310392772</v>
      </c>
      <c r="D88" s="6">
        <f t="shared" ref="D88:L88" si="19">D86+D87</f>
        <v>1607761.6598249346</v>
      </c>
      <c r="E88" s="6">
        <f t="shared" si="19"/>
        <v>2125324.5717338482</v>
      </c>
      <c r="F88" s="6">
        <f t="shared" si="19"/>
        <v>2796640.0709691397</v>
      </c>
      <c r="G88" s="6">
        <f t="shared" si="19"/>
        <v>3452558.9402997582</v>
      </c>
      <c r="H88" s="6">
        <f t="shared" si="19"/>
        <v>4281600</v>
      </c>
      <c r="I88" s="6">
        <f t="shared" si="19"/>
        <v>5124924.8499999996</v>
      </c>
      <c r="J88" s="6">
        <f t="shared" si="19"/>
        <v>5977698.7604085384</v>
      </c>
      <c r="K88" s="6">
        <f t="shared" si="19"/>
        <v>6706380.8473713556</v>
      </c>
      <c r="L88" s="6">
        <f t="shared" si="19"/>
        <v>7624615.6872214042</v>
      </c>
    </row>
    <row r="89" spans="2:13" x14ac:dyDescent="0.3">
      <c r="K89" s="4"/>
    </row>
    <row r="91" spans="2:13" x14ac:dyDescent="0.3">
      <c r="B91" s="1" t="s">
        <v>115</v>
      </c>
    </row>
    <row r="92" spans="2:13" x14ac:dyDescent="0.3">
      <c r="B92" s="3" t="s">
        <v>0</v>
      </c>
      <c r="C92" s="3">
        <v>1992</v>
      </c>
      <c r="D92" s="3">
        <v>1993</v>
      </c>
      <c r="E92" s="3">
        <v>1994</v>
      </c>
      <c r="F92" s="3">
        <v>1995</v>
      </c>
      <c r="G92" s="3">
        <v>1996</v>
      </c>
      <c r="H92" s="3">
        <v>1997</v>
      </c>
      <c r="I92" s="3">
        <v>1998</v>
      </c>
      <c r="J92" s="3">
        <v>1999</v>
      </c>
      <c r="K92" s="3">
        <v>2000</v>
      </c>
      <c r="L92" s="3">
        <v>2001</v>
      </c>
      <c r="M92" s="3">
        <v>2002</v>
      </c>
    </row>
    <row r="93" spans="2:13" x14ac:dyDescent="0.3">
      <c r="B93" s="21" t="s">
        <v>50</v>
      </c>
      <c r="C93" s="26">
        <v>612402.18904849514</v>
      </c>
      <c r="D93" s="26">
        <v>631422.11169036059</v>
      </c>
      <c r="E93" s="26">
        <v>644718.26352145616</v>
      </c>
      <c r="F93" s="26">
        <v>682338.29573809099</v>
      </c>
      <c r="G93" s="26">
        <v>708741.33071377664</v>
      </c>
      <c r="H93" s="26">
        <v>726098</v>
      </c>
      <c r="I93" s="26">
        <v>739942</v>
      </c>
      <c r="J93" s="26">
        <v>770510</v>
      </c>
      <c r="K93" s="26">
        <v>796513.07626588212</v>
      </c>
      <c r="L93" s="26">
        <v>840275</v>
      </c>
      <c r="M93" s="26">
        <v>882106.41</v>
      </c>
    </row>
    <row r="94" spans="2:13" x14ac:dyDescent="0.3">
      <c r="B94" s="21" t="s">
        <v>60</v>
      </c>
      <c r="C94" s="22">
        <f t="shared" ref="C94:M94" si="20">SUM(C95:C98)</f>
        <v>206719.10490229609</v>
      </c>
      <c r="D94" s="22">
        <f t="shared" si="20"/>
        <v>198744.15797069255</v>
      </c>
      <c r="E94" s="22">
        <f t="shared" si="20"/>
        <v>201956.09054532094</v>
      </c>
      <c r="F94" s="22">
        <f t="shared" si="20"/>
        <v>198079.8476232664</v>
      </c>
      <c r="G94" s="22">
        <f t="shared" si="20"/>
        <v>211318.61859698611</v>
      </c>
      <c r="H94" s="22">
        <f t="shared" si="20"/>
        <v>225441.33305194392</v>
      </c>
      <c r="I94" s="22">
        <f t="shared" si="20"/>
        <v>248642.68510999999</v>
      </c>
      <c r="J94" s="22">
        <f t="shared" si="20"/>
        <v>262719</v>
      </c>
      <c r="K94" s="22">
        <f t="shared" si="20"/>
        <v>281224.25918041467</v>
      </c>
      <c r="L94" s="22">
        <f t="shared" si="20"/>
        <v>300731</v>
      </c>
      <c r="M94" s="22">
        <f t="shared" si="20"/>
        <v>328884.554</v>
      </c>
    </row>
    <row r="95" spans="2:13" x14ac:dyDescent="0.3">
      <c r="B95" s="2" t="s">
        <v>2</v>
      </c>
      <c r="C95" s="9">
        <v>13503.452681813529</v>
      </c>
      <c r="D95" s="9">
        <v>14607.95485813959</v>
      </c>
      <c r="E95" s="9">
        <v>16802.53275531259</v>
      </c>
      <c r="F95" s="9">
        <v>18767.937925788632</v>
      </c>
      <c r="G95" s="9">
        <v>20579.30805882168</v>
      </c>
      <c r="H95" s="9">
        <v>24097</v>
      </c>
      <c r="I95" s="9">
        <v>30699</v>
      </c>
      <c r="J95" s="9">
        <v>33488</v>
      </c>
      <c r="K95" s="9">
        <v>38143.619066925778</v>
      </c>
      <c r="L95" s="9">
        <v>43293</v>
      </c>
      <c r="M95" s="9">
        <v>49787</v>
      </c>
    </row>
    <row r="96" spans="2:13" x14ac:dyDescent="0.3">
      <c r="B96" s="2" t="s">
        <v>3</v>
      </c>
      <c r="C96" s="9">
        <v>104589.37362617881</v>
      </c>
      <c r="D96" s="9">
        <v>105244.34245352489</v>
      </c>
      <c r="E96" s="9">
        <v>105041.77285677475</v>
      </c>
      <c r="F96" s="9">
        <v>106750.44203975028</v>
      </c>
      <c r="G96" s="9">
        <v>111893.92365988948</v>
      </c>
      <c r="H96" s="9">
        <v>117489</v>
      </c>
      <c r="I96" s="9">
        <v>126886.94511</v>
      </c>
      <c r="J96" s="9">
        <v>131491</v>
      </c>
      <c r="K96" s="9">
        <v>137808.98200000002</v>
      </c>
      <c r="L96" s="9">
        <v>144647</v>
      </c>
      <c r="M96" s="9">
        <v>156218.76</v>
      </c>
    </row>
    <row r="97" spans="2:13" x14ac:dyDescent="0.3">
      <c r="B97" s="2" t="s">
        <v>4</v>
      </c>
      <c r="C97" s="9">
        <v>19766.27859430376</v>
      </c>
      <c r="D97" s="9">
        <v>19936.860659028069</v>
      </c>
      <c r="E97" s="9">
        <v>20328.784933233615</v>
      </c>
      <c r="F97" s="9">
        <v>21578.467657727484</v>
      </c>
      <c r="G97" s="9">
        <v>23977.386878274967</v>
      </c>
      <c r="H97" s="9">
        <v>24514</v>
      </c>
      <c r="I97" s="9">
        <v>25869.74</v>
      </c>
      <c r="J97" s="9">
        <v>26874</v>
      </c>
      <c r="K97" s="9">
        <v>28454.08849182459</v>
      </c>
      <c r="L97" s="9">
        <v>29297</v>
      </c>
      <c r="M97" s="9">
        <v>30200.453999999998</v>
      </c>
    </row>
    <row r="98" spans="2:13" x14ac:dyDescent="0.3">
      <c r="B98" s="2" t="s">
        <v>5</v>
      </c>
      <c r="C98" s="9">
        <v>68860</v>
      </c>
      <c r="D98" s="9">
        <v>58955</v>
      </c>
      <c r="E98" s="9">
        <v>59783</v>
      </c>
      <c r="F98" s="9">
        <v>50983</v>
      </c>
      <c r="G98" s="9">
        <v>54868</v>
      </c>
      <c r="H98" s="9">
        <v>59341.333051943904</v>
      </c>
      <c r="I98" s="9">
        <v>65187</v>
      </c>
      <c r="J98" s="9">
        <v>70866</v>
      </c>
      <c r="K98" s="9">
        <v>76817.569621664283</v>
      </c>
      <c r="L98" s="9">
        <v>83494</v>
      </c>
      <c r="M98" s="9">
        <v>92678.34</v>
      </c>
    </row>
    <row r="99" spans="2:13" x14ac:dyDescent="0.3">
      <c r="B99" s="21" t="s">
        <v>24</v>
      </c>
      <c r="C99" s="22">
        <f t="shared" ref="C99:M99" si="21">SUM(C100:C103)</f>
        <v>513787.068166602</v>
      </c>
      <c r="D99" s="22">
        <f t="shared" si="21"/>
        <v>514607.98658093961</v>
      </c>
      <c r="E99" s="22">
        <f t="shared" si="21"/>
        <v>521072.60040756676</v>
      </c>
      <c r="F99" s="22">
        <f t="shared" si="21"/>
        <v>529918.91162520461</v>
      </c>
      <c r="G99" s="22">
        <f t="shared" si="21"/>
        <v>540232.73382328963</v>
      </c>
      <c r="H99" s="22">
        <f t="shared" si="21"/>
        <v>569001</v>
      </c>
      <c r="I99" s="22">
        <f t="shared" si="21"/>
        <v>595788.3330000001</v>
      </c>
      <c r="J99" s="22">
        <f t="shared" si="21"/>
        <v>625292</v>
      </c>
      <c r="K99" s="22">
        <f t="shared" si="21"/>
        <v>658940.24408493529</v>
      </c>
      <c r="L99" s="22">
        <f t="shared" si="21"/>
        <v>692770</v>
      </c>
      <c r="M99" s="22">
        <f t="shared" si="21"/>
        <v>732964.62899999996</v>
      </c>
    </row>
    <row r="100" spans="2:13" x14ac:dyDescent="0.3">
      <c r="B100" s="2" t="s">
        <v>51</v>
      </c>
      <c r="C100" s="9">
        <v>202206.54585122515</v>
      </c>
      <c r="D100" s="9">
        <v>201370.04580937489</v>
      </c>
      <c r="E100" s="9">
        <v>203683.90577485162</v>
      </c>
      <c r="F100" s="9">
        <v>210812.54435111652</v>
      </c>
      <c r="G100" s="9">
        <v>218104.68848734669</v>
      </c>
      <c r="H100" s="9">
        <v>229134</v>
      </c>
      <c r="I100" s="9">
        <v>239830</v>
      </c>
      <c r="J100" s="9">
        <v>254114</v>
      </c>
      <c r="K100" s="9">
        <v>270566.53535326041</v>
      </c>
      <c r="L100" s="9">
        <v>288718</v>
      </c>
      <c r="M100" s="9">
        <v>308928.26</v>
      </c>
    </row>
    <row r="101" spans="2:13" x14ac:dyDescent="0.3">
      <c r="B101" s="2" t="s">
        <v>7</v>
      </c>
      <c r="C101" s="9">
        <v>66190.670151982835</v>
      </c>
      <c r="D101" s="9">
        <v>66255.739896633328</v>
      </c>
      <c r="E101" s="9">
        <v>66875.086410146294</v>
      </c>
      <c r="F101" s="9">
        <v>70833.313101486303</v>
      </c>
      <c r="G101" s="9">
        <v>71597.44410422894</v>
      </c>
      <c r="H101" s="9">
        <v>75099</v>
      </c>
      <c r="I101" s="9">
        <v>79755.138000000006</v>
      </c>
      <c r="J101" s="9">
        <v>84403</v>
      </c>
      <c r="K101" s="9">
        <v>89515.29</v>
      </c>
      <c r="L101" s="9">
        <v>95154</v>
      </c>
      <c r="M101" s="9">
        <v>101243.856</v>
      </c>
    </row>
    <row r="102" spans="2:13" x14ac:dyDescent="0.3">
      <c r="B102" s="2" t="s">
        <v>8</v>
      </c>
      <c r="C102" s="9">
        <v>127971</v>
      </c>
      <c r="D102" s="9">
        <v>134103</v>
      </c>
      <c r="E102" s="9">
        <v>137727</v>
      </c>
      <c r="F102" s="9">
        <v>138510</v>
      </c>
      <c r="G102" s="9">
        <v>139058</v>
      </c>
      <c r="H102" s="9">
        <v>149761.5</v>
      </c>
      <c r="I102" s="9">
        <v>158089</v>
      </c>
      <c r="J102" s="9">
        <v>164568</v>
      </c>
      <c r="K102" s="9">
        <v>172291.21953684604</v>
      </c>
      <c r="L102" s="9">
        <v>177911</v>
      </c>
      <c r="M102" s="9">
        <v>186485.07</v>
      </c>
    </row>
    <row r="103" spans="2:13" x14ac:dyDescent="0.3">
      <c r="B103" s="2" t="s">
        <v>12</v>
      </c>
      <c r="C103" s="9">
        <v>117418.85216339405</v>
      </c>
      <c r="D103" s="9">
        <v>112879.20087493143</v>
      </c>
      <c r="E103" s="9">
        <v>112786.60822256884</v>
      </c>
      <c r="F103" s="9">
        <v>109763.05417260173</v>
      </c>
      <c r="G103" s="9">
        <v>111472.60123171403</v>
      </c>
      <c r="H103" s="9">
        <v>115006.5</v>
      </c>
      <c r="I103" s="9">
        <v>118114.19500000001</v>
      </c>
      <c r="J103" s="9">
        <v>122207</v>
      </c>
      <c r="K103" s="9">
        <v>126567.19919482883</v>
      </c>
      <c r="L103" s="9">
        <v>130987</v>
      </c>
      <c r="M103" s="9">
        <v>136307.443</v>
      </c>
    </row>
    <row r="104" spans="2:13" x14ac:dyDescent="0.3">
      <c r="B104" s="1" t="s">
        <v>52</v>
      </c>
      <c r="C104" s="7">
        <f>C93+C94+C99</f>
        <v>1332908.3621173932</v>
      </c>
      <c r="D104" s="7">
        <f t="shared" ref="D104:M104" si="22">D93+D94+D99</f>
        <v>1344774.2562419926</v>
      </c>
      <c r="E104" s="7">
        <f t="shared" si="22"/>
        <v>1367746.9544743439</v>
      </c>
      <c r="F104" s="7">
        <f t="shared" si="22"/>
        <v>1410337.0549865621</v>
      </c>
      <c r="G104" s="7">
        <f t="shared" si="22"/>
        <v>1460292.6831340524</v>
      </c>
      <c r="H104" s="7">
        <f t="shared" si="22"/>
        <v>1520540.3330519439</v>
      </c>
      <c r="I104" s="7">
        <f t="shared" si="22"/>
        <v>1584373.0181100001</v>
      </c>
      <c r="J104" s="7">
        <f t="shared" si="22"/>
        <v>1658521</v>
      </c>
      <c r="K104" s="7">
        <f t="shared" si="22"/>
        <v>1736677.5795312319</v>
      </c>
      <c r="L104" s="7">
        <f t="shared" si="22"/>
        <v>1833776</v>
      </c>
      <c r="M104" s="7">
        <f t="shared" si="22"/>
        <v>1943955.5930000001</v>
      </c>
    </row>
    <row r="105" spans="2:13" x14ac:dyDescent="0.3">
      <c r="B105" s="2" t="s">
        <v>47</v>
      </c>
      <c r="C105" s="9">
        <v>-56992.27</v>
      </c>
      <c r="D105" s="9">
        <v>-63766.632075694855</v>
      </c>
      <c r="E105" s="9">
        <v>-68805.274515079829</v>
      </c>
      <c r="F105" s="9">
        <v>-65089.789691265512</v>
      </c>
      <c r="G105" s="9">
        <v>-58580.810722138966</v>
      </c>
      <c r="H105" s="9">
        <v>-72327</v>
      </c>
      <c r="I105" s="9">
        <v>-78547.122000000003</v>
      </c>
      <c r="J105" s="9">
        <v>-81229</v>
      </c>
      <c r="K105" s="9">
        <v>-82358.711471557923</v>
      </c>
      <c r="L105" s="9">
        <v>-84417.679258346878</v>
      </c>
      <c r="M105" s="9">
        <v>-86781.374277580588</v>
      </c>
    </row>
    <row r="106" spans="2:13" x14ac:dyDescent="0.3">
      <c r="B106" s="3" t="s">
        <v>53</v>
      </c>
      <c r="C106" s="10">
        <f>C104+C105</f>
        <v>1275916.0921173932</v>
      </c>
      <c r="D106" s="10">
        <f>D104+D105</f>
        <v>1281007.6241662977</v>
      </c>
      <c r="E106" s="10">
        <f t="shared" ref="E106:M106" si="23">E104+E105</f>
        <v>1298941.6799592641</v>
      </c>
      <c r="F106" s="10">
        <f t="shared" si="23"/>
        <v>1345247.2652952967</v>
      </c>
      <c r="G106" s="10">
        <f t="shared" si="23"/>
        <v>1401711.8724119135</v>
      </c>
      <c r="H106" s="10">
        <f t="shared" si="23"/>
        <v>1448213.3330519439</v>
      </c>
      <c r="I106" s="10">
        <f t="shared" si="23"/>
        <v>1505825.8961100001</v>
      </c>
      <c r="J106" s="10">
        <f t="shared" si="23"/>
        <v>1577292</v>
      </c>
      <c r="K106" s="10">
        <f t="shared" si="23"/>
        <v>1654318.868059674</v>
      </c>
      <c r="L106" s="10">
        <f t="shared" si="23"/>
        <v>1749358.3207416532</v>
      </c>
      <c r="M106" s="10">
        <f t="shared" si="23"/>
        <v>1857174.2187224196</v>
      </c>
    </row>
    <row r="109" spans="2:13" x14ac:dyDescent="0.3">
      <c r="B109" s="1" t="s">
        <v>42</v>
      </c>
    </row>
    <row r="110" spans="2:13" x14ac:dyDescent="0.3">
      <c r="B110" s="3" t="s">
        <v>0</v>
      </c>
      <c r="C110" s="3">
        <v>2001</v>
      </c>
      <c r="D110" s="3">
        <v>2002</v>
      </c>
      <c r="E110" s="3">
        <v>2003</v>
      </c>
      <c r="F110" s="3">
        <v>2004</v>
      </c>
      <c r="G110" s="3">
        <v>2005</v>
      </c>
      <c r="H110" s="3">
        <v>2006</v>
      </c>
      <c r="I110" s="3">
        <v>2007</v>
      </c>
      <c r="J110" s="3">
        <v>2008</v>
      </c>
      <c r="K110" s="3">
        <v>2009</v>
      </c>
      <c r="L110" s="3">
        <v>2010</v>
      </c>
      <c r="M110" s="3">
        <v>2011</v>
      </c>
    </row>
    <row r="111" spans="2:13" x14ac:dyDescent="0.3">
      <c r="B111" s="21" t="s">
        <v>15</v>
      </c>
      <c r="C111" s="22">
        <f>SUM(C112:C114)</f>
        <v>2636193</v>
      </c>
      <c r="D111" s="22">
        <f t="shared" ref="D111:M111" si="24">SUM(D112:D114)</f>
        <v>2988383</v>
      </c>
      <c r="E111" s="22">
        <f t="shared" si="24"/>
        <v>3479646</v>
      </c>
      <c r="F111" s="22">
        <f t="shared" si="24"/>
        <v>4116444</v>
      </c>
      <c r="G111" s="22">
        <f t="shared" si="24"/>
        <v>4410478</v>
      </c>
      <c r="H111" s="22">
        <f t="shared" si="24"/>
        <v>4708556</v>
      </c>
      <c r="I111" s="22">
        <f t="shared" si="24"/>
        <v>5413257.247170113</v>
      </c>
      <c r="J111" s="22">
        <f t="shared" si="24"/>
        <v>6374475.5222407319</v>
      </c>
      <c r="K111" s="22">
        <f t="shared" si="24"/>
        <v>6945213.0266903266</v>
      </c>
      <c r="L111" s="22">
        <f t="shared" si="24"/>
        <v>8054115.362556126</v>
      </c>
      <c r="M111" s="22">
        <f t="shared" si="24"/>
        <v>9216799.3311194647</v>
      </c>
    </row>
    <row r="112" spans="2:13" x14ac:dyDescent="0.3">
      <c r="B112" s="27" t="s">
        <v>16</v>
      </c>
      <c r="C112" s="4">
        <v>1945945</v>
      </c>
      <c r="D112" s="4">
        <v>2236209</v>
      </c>
      <c r="E112" s="4">
        <v>2641586</v>
      </c>
      <c r="F112" s="4">
        <v>3122896</v>
      </c>
      <c r="G112" s="4">
        <v>3272143</v>
      </c>
      <c r="H112" s="4">
        <v>3452690</v>
      </c>
      <c r="I112" s="4">
        <v>3983327.3091701125</v>
      </c>
      <c r="J112" s="4">
        <v>4700326.2248207321</v>
      </c>
      <c r="K112" s="4">
        <v>5187079.8313206146</v>
      </c>
      <c r="L112" s="4">
        <v>5757658.6127658831</v>
      </c>
      <c r="M112" s="4">
        <v>6545371.7939944183</v>
      </c>
    </row>
    <row r="113" spans="2:13" x14ac:dyDescent="0.3">
      <c r="B113" s="27" t="s">
        <v>17</v>
      </c>
      <c r="C113" s="4">
        <v>459448</v>
      </c>
      <c r="D113" s="4">
        <v>502800</v>
      </c>
      <c r="E113" s="4">
        <v>563136</v>
      </c>
      <c r="F113" s="4">
        <v>669021</v>
      </c>
      <c r="G113" s="4">
        <v>791823</v>
      </c>
      <c r="H113" s="4">
        <v>867772</v>
      </c>
      <c r="I113" s="4">
        <v>990995.62399999995</v>
      </c>
      <c r="J113" s="4">
        <v>1169374.8363199998</v>
      </c>
      <c r="K113" s="4">
        <v>1135527.0447425353</v>
      </c>
      <c r="L113" s="4">
        <v>1511973</v>
      </c>
      <c r="M113" s="4">
        <v>1735061</v>
      </c>
    </row>
    <row r="114" spans="2:13" x14ac:dyDescent="0.3">
      <c r="B114" s="27" t="s">
        <v>18</v>
      </c>
      <c r="C114" s="4">
        <v>230800</v>
      </c>
      <c r="D114" s="4">
        <v>249374</v>
      </c>
      <c r="E114" s="4">
        <v>274924</v>
      </c>
      <c r="F114" s="4">
        <v>324527</v>
      </c>
      <c r="G114" s="4">
        <v>346512</v>
      </c>
      <c r="H114" s="4">
        <v>388094</v>
      </c>
      <c r="I114" s="4">
        <v>438934.31400000001</v>
      </c>
      <c r="J114" s="4">
        <v>504774.46109999996</v>
      </c>
      <c r="K114" s="4">
        <v>622606.15062717721</v>
      </c>
      <c r="L114" s="4">
        <v>784483.74979024334</v>
      </c>
      <c r="M114" s="4">
        <v>936366.53712504602</v>
      </c>
    </row>
    <row r="115" spans="2:13" x14ac:dyDescent="0.3">
      <c r="B115" s="21" t="s">
        <v>19</v>
      </c>
      <c r="C115" s="22">
        <v>153660</v>
      </c>
      <c r="D115" s="22">
        <v>172989</v>
      </c>
      <c r="E115" s="22">
        <v>187693</v>
      </c>
      <c r="F115" s="22">
        <v>207025</v>
      </c>
      <c r="G115" s="22">
        <v>225658</v>
      </c>
      <c r="H115" s="22">
        <v>241454</v>
      </c>
      <c r="I115" s="22">
        <v>277189</v>
      </c>
      <c r="J115" s="22">
        <v>296592.23</v>
      </c>
      <c r="K115" s="22">
        <v>399715.41149740783</v>
      </c>
      <c r="L115" s="22">
        <v>459672.72322201898</v>
      </c>
      <c r="M115" s="22">
        <v>541918.82337892137</v>
      </c>
    </row>
    <row r="116" spans="2:13" x14ac:dyDescent="0.3">
      <c r="B116" s="21" t="s">
        <v>20</v>
      </c>
      <c r="C116" s="22">
        <f>SUM(C117:C121)</f>
        <v>1638459</v>
      </c>
      <c r="D116" s="22">
        <f t="shared" ref="D116:M116" si="25">SUM(D117:D121)</f>
        <v>2051559</v>
      </c>
      <c r="E116" s="22">
        <f t="shared" si="25"/>
        <v>2538485</v>
      </c>
      <c r="F116" s="22">
        <f t="shared" si="25"/>
        <v>2899263</v>
      </c>
      <c r="G116" s="22">
        <f t="shared" si="25"/>
        <v>3316757</v>
      </c>
      <c r="H116" s="22">
        <f t="shared" si="25"/>
        <v>3723978</v>
      </c>
      <c r="I116" s="22">
        <f t="shared" si="25"/>
        <v>4431056.5779999997</v>
      </c>
      <c r="J116" s="22">
        <f t="shared" si="25"/>
        <v>5194433.8077119999</v>
      </c>
      <c r="K116" s="22">
        <f t="shared" si="25"/>
        <v>6193764.8670492284</v>
      </c>
      <c r="L116" s="22">
        <f t="shared" si="25"/>
        <v>6953753.5899966173</v>
      </c>
      <c r="M116" s="22">
        <f t="shared" si="25"/>
        <v>8208719.9228931544</v>
      </c>
    </row>
    <row r="117" spans="2:13" x14ac:dyDescent="0.3">
      <c r="B117" s="2" t="s">
        <v>21</v>
      </c>
      <c r="C117" s="4">
        <v>159979</v>
      </c>
      <c r="D117" s="4">
        <v>220000</v>
      </c>
      <c r="E117" s="4">
        <v>288200</v>
      </c>
      <c r="F117" s="4">
        <v>357368</v>
      </c>
      <c r="G117" s="4">
        <v>457431</v>
      </c>
      <c r="H117" s="4">
        <v>576363</v>
      </c>
      <c r="I117" s="4">
        <v>742931.90700000001</v>
      </c>
      <c r="J117" s="4">
        <v>839513.05490999995</v>
      </c>
      <c r="K117" s="4">
        <v>941094.13455410989</v>
      </c>
      <c r="L117" s="4">
        <v>1072847.3133916853</v>
      </c>
      <c r="M117" s="4">
        <v>1255231.3566682716</v>
      </c>
    </row>
    <row r="118" spans="2:13" x14ac:dyDescent="0.3">
      <c r="B118" s="2" t="s">
        <v>3</v>
      </c>
      <c r="C118" s="4">
        <v>762400</v>
      </c>
      <c r="D118" s="4">
        <v>866228</v>
      </c>
      <c r="E118" s="4">
        <v>1002827</v>
      </c>
      <c r="F118" s="4">
        <v>1129558</v>
      </c>
      <c r="G118" s="4">
        <v>1269145</v>
      </c>
      <c r="H118" s="4">
        <v>1395282</v>
      </c>
      <c r="I118" s="4">
        <v>1625503.53</v>
      </c>
      <c r="J118" s="4">
        <v>1935974.70423</v>
      </c>
      <c r="K118" s="4">
        <v>2434754.4306459893</v>
      </c>
      <c r="L118" s="4">
        <v>2627117</v>
      </c>
      <c r="M118" s="4">
        <v>3152540</v>
      </c>
    </row>
    <row r="119" spans="2:13" x14ac:dyDescent="0.3">
      <c r="B119" s="2" t="s">
        <v>22</v>
      </c>
      <c r="C119" s="4">
        <v>196860</v>
      </c>
      <c r="D119" s="4">
        <v>209640</v>
      </c>
      <c r="E119" s="4">
        <v>227081</v>
      </c>
      <c r="F119" s="4">
        <v>244977</v>
      </c>
      <c r="G119" s="4">
        <v>271925</v>
      </c>
      <c r="H119" s="4">
        <v>276915</v>
      </c>
      <c r="I119" s="4">
        <v>335897.89500000002</v>
      </c>
      <c r="J119" s="4">
        <v>421215.96033000003</v>
      </c>
      <c r="K119" s="4">
        <v>479767.60428836959</v>
      </c>
      <c r="L119" s="4">
        <v>571129.74150094006</v>
      </c>
      <c r="M119" s="4">
        <v>684846.84419782273</v>
      </c>
    </row>
    <row r="120" spans="2:13" x14ac:dyDescent="0.3">
      <c r="B120" s="2" t="s">
        <v>23</v>
      </c>
      <c r="C120" s="4">
        <v>43840</v>
      </c>
      <c r="D120" s="4">
        <v>48666</v>
      </c>
      <c r="E120" s="4">
        <v>53925</v>
      </c>
      <c r="F120" s="4">
        <v>61474</v>
      </c>
      <c r="G120" s="4">
        <v>68605</v>
      </c>
      <c r="H120" s="4">
        <v>75809</v>
      </c>
      <c r="I120" s="4">
        <v>84981.888999999996</v>
      </c>
      <c r="J120" s="4">
        <v>93310.114121999999</v>
      </c>
      <c r="K120" s="4">
        <v>104263.36640590873</v>
      </c>
      <c r="L120" s="4">
        <v>113691.404275915</v>
      </c>
      <c r="M120" s="4">
        <v>125822.5811669213</v>
      </c>
    </row>
    <row r="121" spans="2:13" x14ac:dyDescent="0.3">
      <c r="B121" s="2" t="s">
        <v>5</v>
      </c>
      <c r="C121" s="4">
        <v>475380</v>
      </c>
      <c r="D121" s="4">
        <v>707025</v>
      </c>
      <c r="E121" s="4">
        <v>966452</v>
      </c>
      <c r="F121" s="4">
        <v>1105886</v>
      </c>
      <c r="G121" s="4">
        <v>1249651</v>
      </c>
      <c r="H121" s="4">
        <v>1399609</v>
      </c>
      <c r="I121" s="4">
        <v>1641741.3570000001</v>
      </c>
      <c r="J121" s="4">
        <v>1904419.9741199999</v>
      </c>
      <c r="K121" s="4">
        <v>2233885.3311548503</v>
      </c>
      <c r="L121" s="4">
        <v>2568968.1308280774</v>
      </c>
      <c r="M121" s="4">
        <v>2990279.1408601394</v>
      </c>
    </row>
    <row r="122" spans="2:13" x14ac:dyDescent="0.3">
      <c r="B122" s="21" t="s">
        <v>24</v>
      </c>
      <c r="C122" s="22">
        <f>SUM(C123:C132)</f>
        <v>4139962</v>
      </c>
      <c r="D122" s="22">
        <f t="shared" ref="D122:M122" si="26">SUM(D123:D132)</f>
        <v>4617402</v>
      </c>
      <c r="E122" s="22">
        <f t="shared" si="26"/>
        <v>5174913</v>
      </c>
      <c r="F122" s="22">
        <f t="shared" si="26"/>
        <v>5870447</v>
      </c>
      <c r="G122" s="22">
        <f t="shared" si="26"/>
        <v>6786597</v>
      </c>
      <c r="H122" s="22">
        <f t="shared" si="26"/>
        <v>7773898</v>
      </c>
      <c r="I122" s="22">
        <f t="shared" si="26"/>
        <v>9076622.4680000003</v>
      </c>
      <c r="J122" s="22">
        <f t="shared" si="26"/>
        <v>10846586.806312</v>
      </c>
      <c r="K122" s="22">
        <f t="shared" si="26"/>
        <v>12300071.809066726</v>
      </c>
      <c r="L122" s="22">
        <f t="shared" si="26"/>
        <v>14188184.869138699</v>
      </c>
      <c r="M122" s="22">
        <f t="shared" si="26"/>
        <v>16525870.477221364</v>
      </c>
    </row>
    <row r="123" spans="2:13" x14ac:dyDescent="0.3">
      <c r="B123" s="2" t="s">
        <v>25</v>
      </c>
      <c r="C123" s="4">
        <v>1182797</v>
      </c>
      <c r="D123" s="4">
        <v>1298349</v>
      </c>
      <c r="E123" s="4">
        <v>1454527</v>
      </c>
      <c r="F123" s="4">
        <v>1593717</v>
      </c>
      <c r="G123" s="4">
        <v>1752826</v>
      </c>
      <c r="H123" s="4">
        <v>2044421</v>
      </c>
      <c r="I123" s="4">
        <v>2416505.622</v>
      </c>
      <c r="J123" s="4">
        <v>2875641.6901799999</v>
      </c>
      <c r="K123" s="4">
        <v>3341496.0039999997</v>
      </c>
      <c r="L123" s="4">
        <v>3909550.3246800001</v>
      </c>
      <c r="M123" s="4">
        <v>4597631.3041859772</v>
      </c>
    </row>
    <row r="124" spans="2:13" x14ac:dyDescent="0.3">
      <c r="B124" s="2" t="s">
        <v>26</v>
      </c>
      <c r="C124" s="4">
        <v>250978</v>
      </c>
      <c r="D124" s="4">
        <v>269120</v>
      </c>
      <c r="E124" s="4">
        <v>286883</v>
      </c>
      <c r="F124" s="4">
        <v>319365</v>
      </c>
      <c r="G124" s="4">
        <v>394417</v>
      </c>
      <c r="H124" s="4">
        <v>459584</v>
      </c>
      <c r="I124" s="4">
        <v>559722</v>
      </c>
      <c r="J124" s="4">
        <v>649277.52</v>
      </c>
      <c r="K124" s="4">
        <v>635413.70600521937</v>
      </c>
      <c r="L124" s="4">
        <v>754036.67187462398</v>
      </c>
      <c r="M124" s="4">
        <v>856438.97387786594</v>
      </c>
    </row>
    <row r="125" spans="2:13" x14ac:dyDescent="0.3">
      <c r="B125" s="2" t="s">
        <v>27</v>
      </c>
      <c r="C125" s="4">
        <v>487062</v>
      </c>
      <c r="D125" s="4">
        <v>526710</v>
      </c>
      <c r="E125" s="4">
        <v>577977</v>
      </c>
      <c r="F125" s="4">
        <v>637720</v>
      </c>
      <c r="G125" s="4">
        <v>706291</v>
      </c>
      <c r="H125" s="4">
        <v>769830</v>
      </c>
      <c r="I125" s="4">
        <v>886844.16</v>
      </c>
      <c r="J125" s="4">
        <v>1037607.6671999998</v>
      </c>
      <c r="K125" s="4">
        <v>1409635.6239552798</v>
      </c>
      <c r="L125" s="4">
        <v>1646703.62475914</v>
      </c>
      <c r="M125" s="4">
        <v>1996101.5084641818</v>
      </c>
    </row>
    <row r="126" spans="2:13" x14ac:dyDescent="0.3">
      <c r="B126" s="2" t="s">
        <v>28</v>
      </c>
      <c r="C126" s="4">
        <v>112783</v>
      </c>
      <c r="D126" s="4">
        <v>130496</v>
      </c>
      <c r="E126" s="4">
        <v>161623</v>
      </c>
      <c r="F126" s="4">
        <v>206877</v>
      </c>
      <c r="G126" s="4">
        <v>277216</v>
      </c>
      <c r="H126" s="4">
        <v>374241</v>
      </c>
      <c r="I126" s="4">
        <v>487131.5</v>
      </c>
      <c r="J126" s="4">
        <v>611350.03249999986</v>
      </c>
      <c r="K126" s="4">
        <v>596230.1</v>
      </c>
      <c r="L126" s="4">
        <v>691626.91599999997</v>
      </c>
      <c r="M126" s="4">
        <v>811264.51197040617</v>
      </c>
    </row>
    <row r="127" spans="2:13" x14ac:dyDescent="0.3">
      <c r="B127" s="2" t="s">
        <v>29</v>
      </c>
      <c r="C127" s="4">
        <v>140000</v>
      </c>
      <c r="D127" s="4">
        <v>179715</v>
      </c>
      <c r="E127" s="4">
        <v>204766</v>
      </c>
      <c r="F127" s="4">
        <v>229370</v>
      </c>
      <c r="G127" s="4">
        <v>265261</v>
      </c>
      <c r="H127" s="4">
        <v>299734</v>
      </c>
      <c r="I127" s="4">
        <v>345000</v>
      </c>
      <c r="J127" s="4">
        <v>403727</v>
      </c>
      <c r="K127" s="4">
        <v>477491.97745919402</v>
      </c>
      <c r="L127" s="4">
        <v>567822.223642</v>
      </c>
      <c r="M127" s="4">
        <v>666215.91666783823</v>
      </c>
    </row>
    <row r="128" spans="2:13" x14ac:dyDescent="0.3">
      <c r="B128" s="2" t="s">
        <v>30</v>
      </c>
      <c r="C128" s="4">
        <v>936440</v>
      </c>
      <c r="D128" s="4">
        <v>1008089</v>
      </c>
      <c r="E128" s="4">
        <v>1135252</v>
      </c>
      <c r="F128" s="4">
        <v>1270108</v>
      </c>
      <c r="G128" s="4">
        <v>1520109</v>
      </c>
      <c r="H128" s="4">
        <v>1723571</v>
      </c>
      <c r="I128" s="4">
        <v>1982106.65</v>
      </c>
      <c r="J128" s="4">
        <v>2378527.98</v>
      </c>
      <c r="K128" s="4">
        <v>2532769.6630414436</v>
      </c>
      <c r="L128" s="4">
        <v>2848854.69341233</v>
      </c>
      <c r="M128" s="4">
        <v>3233197.7484621997</v>
      </c>
    </row>
    <row r="129" spans="2:13" x14ac:dyDescent="0.3">
      <c r="B129" s="2" t="s">
        <v>31</v>
      </c>
      <c r="C129" s="4">
        <v>640649</v>
      </c>
      <c r="D129" s="4">
        <v>754654</v>
      </c>
      <c r="E129" s="4">
        <v>866917</v>
      </c>
      <c r="F129" s="4">
        <v>1076215</v>
      </c>
      <c r="G129" s="4">
        <v>1278881</v>
      </c>
      <c r="H129" s="4">
        <v>1440913</v>
      </c>
      <c r="I129" s="4">
        <v>1652556</v>
      </c>
      <c r="J129" s="4">
        <v>2026815</v>
      </c>
      <c r="K129" s="4">
        <v>2282763.2553045796</v>
      </c>
      <c r="L129" s="4">
        <v>2579522.4784941748</v>
      </c>
      <c r="M129" s="4">
        <v>2985561.8894596584</v>
      </c>
    </row>
    <row r="130" spans="2:13" x14ac:dyDescent="0.3">
      <c r="B130" s="2" t="s">
        <v>32</v>
      </c>
      <c r="C130" s="4">
        <v>188733</v>
      </c>
      <c r="D130" s="4">
        <v>211372</v>
      </c>
      <c r="E130" s="4">
        <v>223409</v>
      </c>
      <c r="F130" s="4">
        <v>236813</v>
      </c>
      <c r="G130" s="4">
        <v>251022</v>
      </c>
      <c r="H130" s="4">
        <v>268594</v>
      </c>
      <c r="I130" s="4">
        <v>289617</v>
      </c>
      <c r="J130" s="4">
        <v>333059.55</v>
      </c>
      <c r="K130" s="4">
        <v>392506.54628918169</v>
      </c>
      <c r="L130" s="4">
        <v>455307.59369545075</v>
      </c>
      <c r="M130" s="4">
        <v>519819.91484299116</v>
      </c>
    </row>
    <row r="131" spans="2:13" x14ac:dyDescent="0.3">
      <c r="B131" s="2" t="s">
        <v>33</v>
      </c>
      <c r="C131" s="4">
        <v>118972</v>
      </c>
      <c r="D131" s="4">
        <v>151993</v>
      </c>
      <c r="E131" s="4">
        <v>174789</v>
      </c>
      <c r="F131" s="4">
        <v>200933</v>
      </c>
      <c r="G131" s="4">
        <v>233032</v>
      </c>
      <c r="H131" s="4">
        <v>275726</v>
      </c>
      <c r="I131" s="4">
        <v>327658</v>
      </c>
      <c r="J131" s="4">
        <v>383359.86</v>
      </c>
      <c r="K131" s="4">
        <v>454990.29139263975</v>
      </c>
      <c r="L131" s="4">
        <v>532338.64092938846</v>
      </c>
      <c r="M131" s="4">
        <v>627520.1866341359</v>
      </c>
    </row>
    <row r="132" spans="2:13" x14ac:dyDescent="0.3">
      <c r="B132" s="2" t="s">
        <v>34</v>
      </c>
      <c r="C132" s="4">
        <v>81548</v>
      </c>
      <c r="D132" s="4">
        <v>86904</v>
      </c>
      <c r="E132" s="4">
        <v>88770</v>
      </c>
      <c r="F132" s="4">
        <v>99329</v>
      </c>
      <c r="G132" s="4">
        <v>107542</v>
      </c>
      <c r="H132" s="4">
        <v>117284</v>
      </c>
      <c r="I132" s="4">
        <v>129481.53600000001</v>
      </c>
      <c r="J132" s="4">
        <v>147220.50643200002</v>
      </c>
      <c r="K132" s="4">
        <v>176774.64161918973</v>
      </c>
      <c r="L132" s="4">
        <v>202421.70165159201</v>
      </c>
      <c r="M132" s="4">
        <v>232118.52265610901</v>
      </c>
    </row>
    <row r="133" spans="2:13" x14ac:dyDescent="0.3">
      <c r="B133" s="1" t="s">
        <v>35</v>
      </c>
      <c r="C133" s="5">
        <f>C111+C115+C116+C122</f>
        <v>8568274</v>
      </c>
      <c r="D133" s="5">
        <f t="shared" ref="D133:M133" si="27">D111+D115+D116+D122</f>
        <v>9830333</v>
      </c>
      <c r="E133" s="5">
        <f t="shared" si="27"/>
        <v>11380737</v>
      </c>
      <c r="F133" s="5">
        <f t="shared" si="27"/>
        <v>13093179</v>
      </c>
      <c r="G133" s="5">
        <f t="shared" si="27"/>
        <v>14739490</v>
      </c>
      <c r="H133" s="5">
        <f t="shared" si="27"/>
        <v>16447886</v>
      </c>
      <c r="I133" s="5">
        <f t="shared" si="27"/>
        <v>19198125.293170113</v>
      </c>
      <c r="J133" s="5">
        <f t="shared" si="27"/>
        <v>22712088.366264731</v>
      </c>
      <c r="K133" s="5">
        <f t="shared" si="27"/>
        <v>25838765.114303686</v>
      </c>
      <c r="L133" s="5">
        <f t="shared" si="27"/>
        <v>29655726.544913463</v>
      </c>
      <c r="M133" s="5">
        <f t="shared" si="27"/>
        <v>34493308.554612905</v>
      </c>
    </row>
    <row r="134" spans="2:13" x14ac:dyDescent="0.3">
      <c r="B134" s="2" t="s">
        <v>36</v>
      </c>
      <c r="C134" s="4">
        <v>-80000</v>
      </c>
      <c r="D134" s="4">
        <v>-90400</v>
      </c>
      <c r="E134" s="4">
        <v>-105382</v>
      </c>
      <c r="F134" s="4">
        <v>-120588</v>
      </c>
      <c r="G134" s="4">
        <v>-141723</v>
      </c>
      <c r="H134" s="4">
        <v>-169661</v>
      </c>
      <c r="I134" s="4">
        <v>-208281</v>
      </c>
      <c r="J134" s="4">
        <v>-260029</v>
      </c>
      <c r="K134" s="4">
        <v>-328477.82129999989</v>
      </c>
      <c r="L134" s="4">
        <v>-358048.93164000002</v>
      </c>
      <c r="M134" s="4">
        <v>-432285.29501367558</v>
      </c>
    </row>
    <row r="135" spans="2:13" x14ac:dyDescent="0.3">
      <c r="B135" s="1" t="s">
        <v>37</v>
      </c>
      <c r="C135" s="5">
        <f t="shared" ref="C135:M135" si="28">C133+C134</f>
        <v>8488274</v>
      </c>
      <c r="D135" s="5">
        <f t="shared" si="28"/>
        <v>9739933</v>
      </c>
      <c r="E135" s="5">
        <f t="shared" si="28"/>
        <v>11275355</v>
      </c>
      <c r="F135" s="5">
        <f t="shared" si="28"/>
        <v>12972591</v>
      </c>
      <c r="G135" s="5">
        <f t="shared" si="28"/>
        <v>14597767</v>
      </c>
      <c r="H135" s="5">
        <f t="shared" si="28"/>
        <v>16278225</v>
      </c>
      <c r="I135" s="5">
        <f t="shared" si="28"/>
        <v>18989844.293170113</v>
      </c>
      <c r="J135" s="5">
        <f t="shared" si="28"/>
        <v>22452059.366264731</v>
      </c>
      <c r="K135" s="5">
        <f t="shared" si="28"/>
        <v>25510287.293003686</v>
      </c>
      <c r="L135" s="5">
        <f t="shared" si="28"/>
        <v>29297677.613273464</v>
      </c>
      <c r="M135" s="5">
        <f t="shared" si="28"/>
        <v>34061023.259599231</v>
      </c>
    </row>
    <row r="136" spans="2:13" x14ac:dyDescent="0.3">
      <c r="B136" s="2" t="s">
        <v>38</v>
      </c>
      <c r="C136" s="4">
        <v>612000</v>
      </c>
      <c r="D136" s="4">
        <v>704574</v>
      </c>
      <c r="E136" s="4">
        <v>831707</v>
      </c>
      <c r="F136" s="4">
        <v>999001</v>
      </c>
      <c r="G136" s="4">
        <v>1367527</v>
      </c>
      <c r="H136" s="4">
        <v>1663043</v>
      </c>
      <c r="I136" s="4">
        <v>1958559</v>
      </c>
      <c r="J136" s="4">
        <v>2329620</v>
      </c>
      <c r="K136" s="4">
        <v>2702359.2</v>
      </c>
      <c r="L136" s="4">
        <v>2995801.5593637703</v>
      </c>
      <c r="M136" s="4">
        <v>3471938.940310108</v>
      </c>
    </row>
    <row r="137" spans="2:13" x14ac:dyDescent="0.3">
      <c r="B137" s="3" t="s">
        <v>39</v>
      </c>
      <c r="C137" s="6">
        <f t="shared" ref="C137:M137" si="29">C135+C136</f>
        <v>9100274</v>
      </c>
      <c r="D137" s="6">
        <f t="shared" si="29"/>
        <v>10444507</v>
      </c>
      <c r="E137" s="6">
        <f t="shared" si="29"/>
        <v>12107062</v>
      </c>
      <c r="F137" s="6">
        <f t="shared" si="29"/>
        <v>13971592</v>
      </c>
      <c r="G137" s="6">
        <f t="shared" si="29"/>
        <v>15965294</v>
      </c>
      <c r="H137" s="6">
        <f t="shared" si="29"/>
        <v>17941268</v>
      </c>
      <c r="I137" s="6">
        <f t="shared" si="29"/>
        <v>20948403.293170113</v>
      </c>
      <c r="J137" s="6">
        <f t="shared" si="29"/>
        <v>24781679.366264731</v>
      </c>
      <c r="K137" s="6">
        <f t="shared" si="29"/>
        <v>28212646.493003685</v>
      </c>
      <c r="L137" s="6">
        <f t="shared" si="29"/>
        <v>32293479.172637235</v>
      </c>
      <c r="M137" s="6">
        <f t="shared" si="29"/>
        <v>37532962.199909337</v>
      </c>
    </row>
    <row r="140" spans="2:13" x14ac:dyDescent="0.3">
      <c r="B140" s="1" t="s">
        <v>116</v>
      </c>
    </row>
    <row r="141" spans="2:13" x14ac:dyDescent="0.3">
      <c r="B141" s="3" t="s">
        <v>0</v>
      </c>
      <c r="C141" s="3">
        <v>2001</v>
      </c>
      <c r="D141" s="3">
        <v>2002</v>
      </c>
      <c r="E141" s="3">
        <v>2003</v>
      </c>
      <c r="F141" s="3">
        <v>2004</v>
      </c>
      <c r="G141" s="3">
        <v>2005</v>
      </c>
      <c r="H141" s="3">
        <v>2006</v>
      </c>
      <c r="I141" s="3">
        <v>2007</v>
      </c>
      <c r="J141" s="3">
        <v>2008</v>
      </c>
      <c r="K141" s="3">
        <v>2009</v>
      </c>
      <c r="L141" s="3">
        <v>2010</v>
      </c>
      <c r="M141" s="3">
        <v>2011</v>
      </c>
    </row>
    <row r="142" spans="2:13" x14ac:dyDescent="0.3">
      <c r="B142" s="21" t="s">
        <v>15</v>
      </c>
      <c r="C142" s="26">
        <f>SUM(C143:C145)</f>
        <v>2636193</v>
      </c>
      <c r="D142" s="26">
        <f t="shared" ref="D142:M142" si="30">SUM(D143:D145)</f>
        <v>2766479</v>
      </c>
      <c r="E142" s="26">
        <f t="shared" si="30"/>
        <v>2850956</v>
      </c>
      <c r="F142" s="26">
        <f t="shared" si="30"/>
        <v>3017988</v>
      </c>
      <c r="G142" s="26">
        <f t="shared" si="30"/>
        <v>3148384</v>
      </c>
      <c r="H142" s="26">
        <f t="shared" si="30"/>
        <v>3268238</v>
      </c>
      <c r="I142" s="26">
        <f t="shared" si="30"/>
        <v>3399647.952</v>
      </c>
      <c r="J142" s="26">
        <f t="shared" si="30"/>
        <v>3554488.033752</v>
      </c>
      <c r="K142" s="26">
        <f t="shared" si="30"/>
        <v>3669645.5779627967</v>
      </c>
      <c r="L142" s="26">
        <f t="shared" si="30"/>
        <v>3824427.6413755817</v>
      </c>
      <c r="M142" s="26">
        <f t="shared" si="30"/>
        <v>3960673.2680000002</v>
      </c>
    </row>
    <row r="143" spans="2:13" x14ac:dyDescent="0.3">
      <c r="B143" s="2" t="s">
        <v>16</v>
      </c>
      <c r="C143" s="9">
        <v>1945945</v>
      </c>
      <c r="D143" s="9">
        <v>2055634</v>
      </c>
      <c r="E143" s="9">
        <v>2122361</v>
      </c>
      <c r="F143" s="9">
        <v>2262725</v>
      </c>
      <c r="G143" s="9">
        <v>2361930</v>
      </c>
      <c r="H143" s="9">
        <v>2457373</v>
      </c>
      <c r="I143" s="9">
        <v>2567955</v>
      </c>
      <c r="J143" s="9">
        <v>2698920.7049999996</v>
      </c>
      <c r="K143" s="9">
        <v>2790684.0089699998</v>
      </c>
      <c r="L143" s="9">
        <v>2913474.1053646798</v>
      </c>
      <c r="M143" s="9">
        <v>3015445.59</v>
      </c>
    </row>
    <row r="144" spans="2:13" x14ac:dyDescent="0.3">
      <c r="B144" s="2" t="s">
        <v>17</v>
      </c>
      <c r="C144" s="9">
        <v>459448</v>
      </c>
      <c r="D144" s="9">
        <v>472500</v>
      </c>
      <c r="E144" s="9">
        <v>483001</v>
      </c>
      <c r="F144" s="9">
        <v>503000</v>
      </c>
      <c r="G144" s="9">
        <v>525109</v>
      </c>
      <c r="H144" s="9">
        <v>537498</v>
      </c>
      <c r="I144" s="9">
        <v>550397.95200000005</v>
      </c>
      <c r="J144" s="9">
        <v>564708.29875200009</v>
      </c>
      <c r="K144" s="9">
        <v>577922.47294279689</v>
      </c>
      <c r="L144" s="9">
        <v>597571.83702285204</v>
      </c>
      <c r="M144" s="9">
        <v>620877.30799999996</v>
      </c>
    </row>
    <row r="145" spans="2:13" x14ac:dyDescent="0.3">
      <c r="B145" s="2" t="s">
        <v>54</v>
      </c>
      <c r="C145" s="9">
        <v>230800</v>
      </c>
      <c r="D145" s="9">
        <v>238345</v>
      </c>
      <c r="E145" s="9">
        <v>245594</v>
      </c>
      <c r="F145" s="9">
        <v>252263</v>
      </c>
      <c r="G145" s="9">
        <v>261345</v>
      </c>
      <c r="H145" s="9">
        <v>273367</v>
      </c>
      <c r="I145" s="9">
        <v>281295</v>
      </c>
      <c r="J145" s="9">
        <v>290859.03000000003</v>
      </c>
      <c r="K145" s="9">
        <v>301039.09604999999</v>
      </c>
      <c r="L145" s="9">
        <v>313381.69898804999</v>
      </c>
      <c r="M145" s="9">
        <v>324350.37</v>
      </c>
    </row>
    <row r="146" spans="2:13" x14ac:dyDescent="0.3">
      <c r="B146" s="1" t="s">
        <v>19</v>
      </c>
      <c r="C146" s="7">
        <v>153660</v>
      </c>
      <c r="D146" s="7">
        <v>164049</v>
      </c>
      <c r="E146" s="7">
        <v>173892</v>
      </c>
      <c r="F146" s="7">
        <v>185543</v>
      </c>
      <c r="G146" s="7">
        <v>196676</v>
      </c>
      <c r="H146" s="7">
        <v>206510</v>
      </c>
      <c r="I146" s="7">
        <v>215734</v>
      </c>
      <c r="J146" s="7">
        <v>226520.7</v>
      </c>
      <c r="K146" s="7">
        <v>232636.75889999999</v>
      </c>
      <c r="L146" s="7">
        <v>236126.31028349997</v>
      </c>
      <c r="M146" s="7">
        <v>238959.82600690197</v>
      </c>
    </row>
    <row r="147" spans="2:13" x14ac:dyDescent="0.3">
      <c r="B147" s="21" t="s">
        <v>20</v>
      </c>
      <c r="C147" s="26">
        <f>SUM(C148:C152)</f>
        <v>1638459</v>
      </c>
      <c r="D147" s="26">
        <f t="shared" ref="D147:M147" si="31">SUM(D148:D152)</f>
        <v>1792024</v>
      </c>
      <c r="E147" s="26">
        <f t="shared" si="31"/>
        <v>1988081</v>
      </c>
      <c r="F147" s="26">
        <f t="shared" si="31"/>
        <v>2204619</v>
      </c>
      <c r="G147" s="26">
        <f t="shared" si="31"/>
        <v>2433261</v>
      </c>
      <c r="H147" s="26">
        <f t="shared" si="31"/>
        <v>2639902</v>
      </c>
      <c r="I147" s="26">
        <f t="shared" si="31"/>
        <v>2889518.6979999999</v>
      </c>
      <c r="J147" s="26">
        <f t="shared" si="31"/>
        <v>3138240.5041420003</v>
      </c>
      <c r="K147" s="26">
        <f t="shared" si="31"/>
        <v>3357703.3602009499</v>
      </c>
      <c r="L147" s="26">
        <f t="shared" si="31"/>
        <v>3633664.4080253341</v>
      </c>
      <c r="M147" s="26">
        <f t="shared" si="31"/>
        <v>3883365.5310020857</v>
      </c>
    </row>
    <row r="148" spans="2:13" x14ac:dyDescent="0.3">
      <c r="B148" s="2" t="s">
        <v>21</v>
      </c>
      <c r="C148" s="9">
        <v>159979</v>
      </c>
      <c r="D148" s="9">
        <v>187000</v>
      </c>
      <c r="E148" s="9">
        <v>219000</v>
      </c>
      <c r="F148" s="9">
        <v>254000</v>
      </c>
      <c r="G148" s="9">
        <v>295000</v>
      </c>
      <c r="H148" s="9">
        <v>341000</v>
      </c>
      <c r="I148" s="9">
        <v>377559</v>
      </c>
      <c r="J148" s="9">
        <v>386997.97499999998</v>
      </c>
      <c r="K148" s="9">
        <v>391641.95069999999</v>
      </c>
      <c r="L148" s="9">
        <v>402330.58585169201</v>
      </c>
      <c r="M148" s="9">
        <v>411181.85874042922</v>
      </c>
    </row>
    <row r="149" spans="2:13" x14ac:dyDescent="0.3">
      <c r="B149" s="2" t="s">
        <v>3</v>
      </c>
      <c r="C149" s="9">
        <v>762400</v>
      </c>
      <c r="D149" s="9">
        <v>819200</v>
      </c>
      <c r="E149" s="9">
        <v>893000</v>
      </c>
      <c r="F149" s="9">
        <v>977000</v>
      </c>
      <c r="G149" s="9">
        <v>1071000</v>
      </c>
      <c r="H149" s="9">
        <v>1162000</v>
      </c>
      <c r="I149" s="9">
        <v>1263435</v>
      </c>
      <c r="J149" s="9">
        <v>1388515.0649999999</v>
      </c>
      <c r="K149" s="9">
        <v>1499596.2702000001</v>
      </c>
      <c r="L149" s="9">
        <v>1618064.3755458002</v>
      </c>
      <c r="M149" s="9">
        <v>1744272.9920000001</v>
      </c>
    </row>
    <row r="150" spans="2:13" x14ac:dyDescent="0.3">
      <c r="B150" s="2" t="s">
        <v>22</v>
      </c>
      <c r="C150" s="9">
        <v>196860</v>
      </c>
      <c r="D150" s="9">
        <v>209000</v>
      </c>
      <c r="E150" s="9">
        <v>223953</v>
      </c>
      <c r="F150" s="9">
        <v>240708</v>
      </c>
      <c r="G150" s="9">
        <v>263218</v>
      </c>
      <c r="H150" s="9">
        <v>258347</v>
      </c>
      <c r="I150" s="9">
        <v>286506.82299999997</v>
      </c>
      <c r="J150" s="9">
        <v>301978.19144199998</v>
      </c>
      <c r="K150" s="9">
        <v>327344</v>
      </c>
      <c r="L150" s="9">
        <v>360733.08800000005</v>
      </c>
      <c r="M150" s="9">
        <v>366144.08432000002</v>
      </c>
    </row>
    <row r="151" spans="2:13" x14ac:dyDescent="0.3">
      <c r="B151" s="2" t="s">
        <v>23</v>
      </c>
      <c r="C151" s="9">
        <v>43840</v>
      </c>
      <c r="D151" s="9">
        <v>45084</v>
      </c>
      <c r="E151" s="9">
        <v>47128</v>
      </c>
      <c r="F151" s="9">
        <v>49557</v>
      </c>
      <c r="G151" s="9">
        <v>51700</v>
      </c>
      <c r="H151" s="9">
        <v>54905</v>
      </c>
      <c r="I151" s="9">
        <v>58473.824999999997</v>
      </c>
      <c r="J151" s="9">
        <v>62333.097450000001</v>
      </c>
      <c r="K151" s="9">
        <v>65823.75090720001</v>
      </c>
      <c r="L151" s="9">
        <v>69955.261433661799</v>
      </c>
      <c r="M151" s="9">
        <v>72753.2</v>
      </c>
    </row>
    <row r="152" spans="2:13" x14ac:dyDescent="0.3">
      <c r="B152" s="2" t="s">
        <v>5</v>
      </c>
      <c r="C152" s="9">
        <v>475380</v>
      </c>
      <c r="D152" s="9">
        <v>531740</v>
      </c>
      <c r="E152" s="9">
        <v>605000</v>
      </c>
      <c r="F152" s="9">
        <v>683354</v>
      </c>
      <c r="G152" s="9">
        <v>752343</v>
      </c>
      <c r="H152" s="9">
        <v>823650</v>
      </c>
      <c r="I152" s="9">
        <v>903544.05</v>
      </c>
      <c r="J152" s="9">
        <v>998416.17525000009</v>
      </c>
      <c r="K152" s="9">
        <v>1073297.3883937499</v>
      </c>
      <c r="L152" s="9">
        <v>1182581.0971941799</v>
      </c>
      <c r="M152" s="9">
        <v>1289013.3959416561</v>
      </c>
    </row>
    <row r="153" spans="2:13" x14ac:dyDescent="0.3">
      <c r="B153" s="21" t="s">
        <v>24</v>
      </c>
      <c r="C153" s="26">
        <f>SUM(C154:C163)</f>
        <v>4139962</v>
      </c>
      <c r="D153" s="26">
        <f t="shared" ref="D153:M153" si="32">SUM(D154:D163)</f>
        <v>4460699</v>
      </c>
      <c r="E153" s="26">
        <f t="shared" si="32"/>
        <v>4806587</v>
      </c>
      <c r="F153" s="26">
        <f t="shared" si="32"/>
        <v>5182094</v>
      </c>
      <c r="G153" s="26">
        <f t="shared" si="32"/>
        <v>5596784</v>
      </c>
      <c r="H153" s="26">
        <f t="shared" si="32"/>
        <v>6035932</v>
      </c>
      <c r="I153" s="26">
        <f t="shared" si="32"/>
        <v>6527561.1050000004</v>
      </c>
      <c r="J153" s="26">
        <f t="shared" si="32"/>
        <v>7085135.5906150006</v>
      </c>
      <c r="K153" s="26">
        <f t="shared" si="32"/>
        <v>7594660.6932477886</v>
      </c>
      <c r="L153" s="26">
        <f t="shared" si="32"/>
        <v>8214208.5398644395</v>
      </c>
      <c r="M153" s="26">
        <f t="shared" si="32"/>
        <v>8860652.4102160204</v>
      </c>
    </row>
    <row r="154" spans="2:13" x14ac:dyDescent="0.3">
      <c r="B154" s="2" t="s">
        <v>25</v>
      </c>
      <c r="C154" s="9">
        <v>1182797</v>
      </c>
      <c r="D154" s="9">
        <v>1281544</v>
      </c>
      <c r="E154" s="9">
        <v>1405698</v>
      </c>
      <c r="F154" s="9">
        <v>1486931</v>
      </c>
      <c r="G154" s="9">
        <v>1585906</v>
      </c>
      <c r="H154" s="9">
        <v>1736631</v>
      </c>
      <c r="I154" s="9">
        <v>1906820.8380000002</v>
      </c>
      <c r="J154" s="9">
        <v>2097502.9218000006</v>
      </c>
      <c r="K154" s="9">
        <v>2254815.6409350005</v>
      </c>
      <c r="L154" s="9">
        <v>2439710.5234916708</v>
      </c>
      <c r="M154" s="9">
        <v>2637327.591</v>
      </c>
    </row>
    <row r="155" spans="2:13" x14ac:dyDescent="0.3">
      <c r="B155" s="2" t="s">
        <v>26</v>
      </c>
      <c r="C155" s="9">
        <v>250978</v>
      </c>
      <c r="D155" s="9">
        <v>267162</v>
      </c>
      <c r="E155" s="9">
        <v>275836</v>
      </c>
      <c r="F155" s="9">
        <v>285732</v>
      </c>
      <c r="G155" s="9">
        <v>301873</v>
      </c>
      <c r="H155" s="9">
        <v>314921</v>
      </c>
      <c r="I155" s="9">
        <v>328859</v>
      </c>
      <c r="J155" s="9">
        <v>343657.65499999997</v>
      </c>
      <c r="K155" s="9">
        <v>358778.59181999997</v>
      </c>
      <c r="L155" s="9">
        <v>380664.08592101996</v>
      </c>
      <c r="M155" s="9">
        <v>398174.55446000001</v>
      </c>
    </row>
    <row r="156" spans="2:13" x14ac:dyDescent="0.3">
      <c r="B156" s="2" t="s">
        <v>27</v>
      </c>
      <c r="C156" s="9">
        <v>487062</v>
      </c>
      <c r="D156" s="9">
        <v>516000</v>
      </c>
      <c r="E156" s="9">
        <v>541901</v>
      </c>
      <c r="F156" s="9">
        <v>588574</v>
      </c>
      <c r="G156" s="9">
        <v>627951</v>
      </c>
      <c r="H156" s="9">
        <v>661000</v>
      </c>
      <c r="I156" s="9">
        <v>703965</v>
      </c>
      <c r="J156" s="9">
        <v>752538.58499999996</v>
      </c>
      <c r="K156" s="9">
        <v>797690.90009999997</v>
      </c>
      <c r="L156" s="9">
        <v>853529.26310700004</v>
      </c>
      <c r="M156" s="9">
        <v>910715.44299999997</v>
      </c>
    </row>
    <row r="157" spans="2:13" x14ac:dyDescent="0.3">
      <c r="B157" s="2" t="s">
        <v>28</v>
      </c>
      <c r="C157" s="9">
        <v>112783</v>
      </c>
      <c r="D157" s="9">
        <v>124549</v>
      </c>
      <c r="E157" s="9">
        <v>144039</v>
      </c>
      <c r="F157" s="9">
        <v>169158</v>
      </c>
      <c r="G157" s="9">
        <v>200900</v>
      </c>
      <c r="H157" s="9">
        <v>239537</v>
      </c>
      <c r="I157" s="9">
        <v>287683.93700000003</v>
      </c>
      <c r="J157" s="9">
        <v>346659.14408500004</v>
      </c>
      <c r="K157" s="9">
        <v>422577.4966396151</v>
      </c>
      <c r="L157" s="9">
        <v>515967.1233969701</v>
      </c>
      <c r="M157" s="9">
        <v>614000.87684239435</v>
      </c>
    </row>
    <row r="158" spans="2:13" x14ac:dyDescent="0.3">
      <c r="B158" s="2" t="s">
        <v>29</v>
      </c>
      <c r="C158" s="9">
        <v>140000</v>
      </c>
      <c r="D158" s="9">
        <v>154108</v>
      </c>
      <c r="E158" s="9">
        <v>170643</v>
      </c>
      <c r="F158" s="9">
        <v>184775</v>
      </c>
      <c r="G158" s="9">
        <v>204694</v>
      </c>
      <c r="H158" s="9">
        <v>228000</v>
      </c>
      <c r="I158" s="9">
        <v>251280</v>
      </c>
      <c r="J158" s="9">
        <v>281120</v>
      </c>
      <c r="K158" s="9">
        <v>306338.86447790108</v>
      </c>
      <c r="L158" s="9">
        <v>337355.509548995</v>
      </c>
      <c r="M158" s="9">
        <v>373452.54907073744</v>
      </c>
    </row>
    <row r="159" spans="2:13" x14ac:dyDescent="0.3">
      <c r="B159" s="2" t="s">
        <v>30</v>
      </c>
      <c r="C159" s="9">
        <v>936440</v>
      </c>
      <c r="D159" s="9">
        <v>1003260</v>
      </c>
      <c r="E159" s="9">
        <v>1068732</v>
      </c>
      <c r="F159" s="9">
        <v>1141014</v>
      </c>
      <c r="G159" s="9">
        <v>1226790</v>
      </c>
      <c r="H159" s="9">
        <v>1316000</v>
      </c>
      <c r="I159" s="9">
        <v>1408120</v>
      </c>
      <c r="J159" s="9">
        <v>1508096.52</v>
      </c>
      <c r="K159" s="9">
        <v>1610647.08336</v>
      </c>
      <c r="L159" s="9">
        <v>1723392.3791952</v>
      </c>
      <c r="M159" s="9">
        <v>1835412.8838428881</v>
      </c>
    </row>
    <row r="160" spans="2:13" x14ac:dyDescent="0.3">
      <c r="B160" s="2" t="s">
        <v>31</v>
      </c>
      <c r="C160" s="9">
        <v>640649</v>
      </c>
      <c r="D160" s="9">
        <v>699561</v>
      </c>
      <c r="E160" s="9">
        <v>766760</v>
      </c>
      <c r="F160" s="9">
        <v>871169</v>
      </c>
      <c r="G160" s="9">
        <v>970786</v>
      </c>
      <c r="H160" s="9">
        <v>1033488</v>
      </c>
      <c r="I160" s="9">
        <v>1102951</v>
      </c>
      <c r="J160" s="9">
        <v>1180157.57</v>
      </c>
      <c r="K160" s="9">
        <v>1232313.2229880048</v>
      </c>
      <c r="L160" s="9">
        <v>1312413.582482225</v>
      </c>
      <c r="M160" s="9">
        <v>1401658.152</v>
      </c>
    </row>
    <row r="161" spans="2:13" x14ac:dyDescent="0.3">
      <c r="B161" s="2" t="s">
        <v>32</v>
      </c>
      <c r="C161" s="9">
        <v>188733</v>
      </c>
      <c r="D161" s="9">
        <v>202000</v>
      </c>
      <c r="E161" s="9">
        <v>207606</v>
      </c>
      <c r="F161" s="9">
        <v>215910</v>
      </c>
      <c r="G161" s="9">
        <v>224547</v>
      </c>
      <c r="H161" s="9">
        <v>235774</v>
      </c>
      <c r="I161" s="9">
        <v>248741.57</v>
      </c>
      <c r="J161" s="9">
        <v>265904.73833000002</v>
      </c>
      <c r="K161" s="9">
        <v>284703.54145733343</v>
      </c>
      <c r="L161" s="9">
        <v>305402.137403025</v>
      </c>
      <c r="M161" s="9">
        <v>328001.74800000002</v>
      </c>
    </row>
    <row r="162" spans="2:13" x14ac:dyDescent="0.3">
      <c r="B162" s="2" t="s">
        <v>33</v>
      </c>
      <c r="C162" s="9">
        <v>118972</v>
      </c>
      <c r="D162" s="9">
        <v>129229</v>
      </c>
      <c r="E162" s="9">
        <v>140437</v>
      </c>
      <c r="F162" s="9">
        <v>151370</v>
      </c>
      <c r="G162" s="9">
        <v>163572</v>
      </c>
      <c r="H162" s="9">
        <v>177520</v>
      </c>
      <c r="I162" s="9">
        <v>193141.76000000001</v>
      </c>
      <c r="J162" s="9">
        <v>210524.51840000003</v>
      </c>
      <c r="K162" s="9">
        <v>224654.24745393271</v>
      </c>
      <c r="L162" s="9">
        <v>240057.89266177299</v>
      </c>
      <c r="M162" s="9">
        <v>253021.13200000001</v>
      </c>
    </row>
    <row r="163" spans="2:13" x14ac:dyDescent="0.3">
      <c r="B163" s="2" t="s">
        <v>34</v>
      </c>
      <c r="C163" s="9">
        <v>81548</v>
      </c>
      <c r="D163" s="9">
        <v>83286</v>
      </c>
      <c r="E163" s="9">
        <v>84935</v>
      </c>
      <c r="F163" s="9">
        <v>87461</v>
      </c>
      <c r="G163" s="9">
        <v>89765</v>
      </c>
      <c r="H163" s="9">
        <v>93061</v>
      </c>
      <c r="I163" s="9">
        <v>95998</v>
      </c>
      <c r="J163" s="9">
        <v>98973.937999999995</v>
      </c>
      <c r="K163" s="9">
        <v>102141.104016</v>
      </c>
      <c r="L163" s="9">
        <v>105716.04265655999</v>
      </c>
      <c r="M163" s="9">
        <v>108887.48</v>
      </c>
    </row>
    <row r="164" spans="2:13" x14ac:dyDescent="0.3">
      <c r="B164" s="1" t="s">
        <v>35</v>
      </c>
      <c r="C164" s="7">
        <f t="shared" ref="C164:L164" si="33">C142+C146+C147+C153</f>
        <v>8568274</v>
      </c>
      <c r="D164" s="7">
        <f t="shared" si="33"/>
        <v>9183251</v>
      </c>
      <c r="E164" s="7">
        <f t="shared" si="33"/>
        <v>9819516</v>
      </c>
      <c r="F164" s="7">
        <f t="shared" si="33"/>
        <v>10590244</v>
      </c>
      <c r="G164" s="7">
        <f t="shared" si="33"/>
        <v>11375105</v>
      </c>
      <c r="H164" s="7">
        <f t="shared" si="33"/>
        <v>12150582</v>
      </c>
      <c r="I164" s="7">
        <f t="shared" si="33"/>
        <v>13032461.755000001</v>
      </c>
      <c r="J164" s="7">
        <f t="shared" si="33"/>
        <v>14004384.828509001</v>
      </c>
      <c r="K164" s="7">
        <f t="shared" si="33"/>
        <v>14854646.390311535</v>
      </c>
      <c r="L164" s="7">
        <f t="shared" si="33"/>
        <v>15908426.899548855</v>
      </c>
      <c r="M164" s="7">
        <v>16943651.035225008</v>
      </c>
    </row>
    <row r="165" spans="2:13" x14ac:dyDescent="0.3">
      <c r="B165" s="2" t="s">
        <v>36</v>
      </c>
      <c r="C165" s="9">
        <v>-80000</v>
      </c>
      <c r="D165" s="9">
        <v>-87000</v>
      </c>
      <c r="E165" s="9">
        <v>-97154</v>
      </c>
      <c r="F165" s="9">
        <v>-106931</v>
      </c>
      <c r="G165" s="9">
        <v>-119497</v>
      </c>
      <c r="H165" s="9">
        <v>-137287</v>
      </c>
      <c r="I165" s="9">
        <v>-158291.91099999999</v>
      </c>
      <c r="J165" s="9">
        <v>-175704.02121000001</v>
      </c>
      <c r="K165" s="9">
        <v>-190990.27105526999</v>
      </c>
      <c r="L165" s="9">
        <v>-208370.38572129954</v>
      </c>
      <c r="M165" s="9">
        <v>-231707.86892208509</v>
      </c>
    </row>
    <row r="166" spans="2:13" x14ac:dyDescent="0.3">
      <c r="B166" s="1" t="s">
        <v>55</v>
      </c>
      <c r="C166" s="7">
        <f t="shared" ref="C166:L166" si="34">C164+C165</f>
        <v>8488274</v>
      </c>
      <c r="D166" s="7">
        <f t="shared" si="34"/>
        <v>9096251</v>
      </c>
      <c r="E166" s="7">
        <f t="shared" si="34"/>
        <v>9722362</v>
      </c>
      <c r="F166" s="7">
        <f t="shared" si="34"/>
        <v>10483313</v>
      </c>
      <c r="G166" s="7">
        <f t="shared" si="34"/>
        <v>11255608</v>
      </c>
      <c r="H166" s="7">
        <f t="shared" si="34"/>
        <v>12013295</v>
      </c>
      <c r="I166" s="7">
        <f t="shared" si="34"/>
        <v>12874169.844000001</v>
      </c>
      <c r="J166" s="7">
        <f t="shared" si="34"/>
        <v>13828680.807299001</v>
      </c>
      <c r="K166" s="7">
        <f t="shared" si="34"/>
        <v>14663656.119256265</v>
      </c>
      <c r="L166" s="7">
        <f t="shared" si="34"/>
        <v>15700056.513827555</v>
      </c>
      <c r="M166" s="7">
        <v>16711943.166302923</v>
      </c>
    </row>
    <row r="167" spans="2:13" x14ac:dyDescent="0.3">
      <c r="B167" s="2" t="s">
        <v>56</v>
      </c>
      <c r="C167" s="9">
        <v>612000</v>
      </c>
      <c r="D167" s="9">
        <v>655926</v>
      </c>
      <c r="E167" s="9">
        <v>701372</v>
      </c>
      <c r="F167" s="9">
        <v>756422</v>
      </c>
      <c r="G167" s="9">
        <v>812482</v>
      </c>
      <c r="H167" s="9">
        <v>867868</v>
      </c>
      <c r="I167" s="9">
        <v>927751</v>
      </c>
      <c r="J167" s="9">
        <v>999664</v>
      </c>
      <c r="K167" s="9">
        <v>1057644.5120000001</v>
      </c>
      <c r="L167" s="9">
        <v>1128506.6943040001</v>
      </c>
      <c r="M167" s="9">
        <v>1201859.9549999998</v>
      </c>
    </row>
    <row r="168" spans="2:13" x14ac:dyDescent="0.3">
      <c r="B168" s="3" t="s">
        <v>57</v>
      </c>
      <c r="C168" s="8">
        <f t="shared" ref="C168:L168" si="35">C166+C167</f>
        <v>9100274</v>
      </c>
      <c r="D168" s="8">
        <f t="shared" si="35"/>
        <v>9752177</v>
      </c>
      <c r="E168" s="8">
        <f t="shared" si="35"/>
        <v>10423734</v>
      </c>
      <c r="F168" s="8">
        <f t="shared" si="35"/>
        <v>11239735</v>
      </c>
      <c r="G168" s="8">
        <f t="shared" si="35"/>
        <v>12068090</v>
      </c>
      <c r="H168" s="8">
        <f t="shared" si="35"/>
        <v>12881163</v>
      </c>
      <c r="I168" s="8">
        <f t="shared" si="35"/>
        <v>13801920.844000001</v>
      </c>
      <c r="J168" s="8">
        <f t="shared" si="35"/>
        <v>14828344.807299001</v>
      </c>
      <c r="K168" s="8">
        <f t="shared" si="35"/>
        <v>15721300.631256266</v>
      </c>
      <c r="L168" s="8">
        <f t="shared" si="35"/>
        <v>16828563.208131555</v>
      </c>
      <c r="M168" s="8">
        <v>17913803.121302921</v>
      </c>
    </row>
    <row r="169" spans="2:13" x14ac:dyDescent="0.3"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</row>
    <row r="171" spans="2:13" x14ac:dyDescent="0.3">
      <c r="B171" s="1" t="s">
        <v>110</v>
      </c>
    </row>
    <row r="172" spans="2:13" x14ac:dyDescent="0.3">
      <c r="B172" s="11" t="s">
        <v>0</v>
      </c>
      <c r="C172" s="12">
        <v>2007</v>
      </c>
      <c r="D172" s="12">
        <v>2008</v>
      </c>
      <c r="E172" s="12">
        <v>2009</v>
      </c>
      <c r="F172" s="12">
        <v>2010</v>
      </c>
      <c r="G172" s="12">
        <v>2011</v>
      </c>
      <c r="H172" s="12">
        <v>2012</v>
      </c>
      <c r="I172" s="12">
        <v>2013</v>
      </c>
      <c r="J172" s="12">
        <v>2014</v>
      </c>
      <c r="K172" s="12">
        <v>2015</v>
      </c>
      <c r="L172" s="13">
        <v>2016</v>
      </c>
      <c r="M172" s="12">
        <v>2017</v>
      </c>
    </row>
    <row r="173" spans="2:13" x14ac:dyDescent="0.3">
      <c r="B173" s="23" t="s">
        <v>58</v>
      </c>
      <c r="C173" s="22">
        <f t="shared" ref="C173:M173" si="36">SUM(C174:C177)</f>
        <v>7181356.6466073142</v>
      </c>
      <c r="D173" s="22">
        <f t="shared" si="36"/>
        <v>9432724.8735049646</v>
      </c>
      <c r="E173" s="22">
        <f t="shared" si="36"/>
        <v>11407717.34737744</v>
      </c>
      <c r="F173" s="22">
        <f t="shared" si="36"/>
        <v>13110122.930629531</v>
      </c>
      <c r="G173" s="22">
        <f t="shared" si="36"/>
        <v>15488232.434712667</v>
      </c>
      <c r="H173" s="22">
        <f t="shared" si="36"/>
        <v>19095551.492924497</v>
      </c>
      <c r="I173" s="22">
        <f t="shared" si="36"/>
        <v>22129214.116306737</v>
      </c>
      <c r="J173" s="22">
        <f t="shared" si="36"/>
        <v>22969224.627341993</v>
      </c>
      <c r="K173" s="22">
        <f t="shared" si="36"/>
        <v>26346672.763121083</v>
      </c>
      <c r="L173" s="22">
        <f t="shared" si="36"/>
        <v>30160063.995698463</v>
      </c>
      <c r="M173" s="22">
        <f t="shared" si="36"/>
        <v>34984237.415491402</v>
      </c>
    </row>
    <row r="174" spans="2:13" x14ac:dyDescent="0.3">
      <c r="B174" s="14" t="s">
        <v>16</v>
      </c>
      <c r="C174" s="4">
        <v>3603539.4514947836</v>
      </c>
      <c r="D174" s="4">
        <v>5013560.9555227552</v>
      </c>
      <c r="E174" s="4">
        <v>6036056.0817262763</v>
      </c>
      <c r="F174" s="4">
        <v>7285021.1834885674</v>
      </c>
      <c r="G174" s="4">
        <v>8686662.8667630889</v>
      </c>
      <c r="H174" s="4">
        <v>11035043.765984708</v>
      </c>
      <c r="I174" s="4">
        <v>12413982.080006381</v>
      </c>
      <c r="J174" s="4">
        <v>12851664.021261528</v>
      </c>
      <c r="K174" s="4">
        <v>14193178</v>
      </c>
      <c r="L174" s="4">
        <v>16100130.18908162</v>
      </c>
      <c r="M174" s="4">
        <v>19736453.089668259</v>
      </c>
    </row>
    <row r="175" spans="2:13" x14ac:dyDescent="0.3">
      <c r="B175" s="14" t="s">
        <v>17</v>
      </c>
      <c r="C175" s="4">
        <v>2513283.932964297</v>
      </c>
      <c r="D175" s="4">
        <v>3062768.180448941</v>
      </c>
      <c r="E175" s="4">
        <v>3643718.4985339502</v>
      </c>
      <c r="F175" s="4">
        <v>3968923.997823623</v>
      </c>
      <c r="G175" s="4">
        <v>4572949.3537627356</v>
      </c>
      <c r="H175" s="4">
        <v>5194037.0699857473</v>
      </c>
      <c r="I175" s="4">
        <v>5839240.2329323897</v>
      </c>
      <c r="J175" s="4">
        <v>5843714.7649110891</v>
      </c>
      <c r="K175" s="4">
        <v>7135172.0790469926</v>
      </c>
      <c r="L175" s="4">
        <v>7962470.9169035023</v>
      </c>
      <c r="M175" s="4">
        <v>8019826.2306630919</v>
      </c>
    </row>
    <row r="176" spans="2:13" x14ac:dyDescent="0.3">
      <c r="B176" s="14" t="s">
        <v>59</v>
      </c>
      <c r="C176" s="4">
        <v>639761.67652863218</v>
      </c>
      <c r="D176" s="4">
        <v>752277.87423308846</v>
      </c>
      <c r="E176" s="4">
        <v>881216.76032205031</v>
      </c>
      <c r="F176" s="4">
        <v>956104.12576296204</v>
      </c>
      <c r="G176" s="4">
        <v>1146811.0767819332</v>
      </c>
      <c r="H176" s="4">
        <v>1507792.9182445493</v>
      </c>
      <c r="I176" s="4">
        <v>2167980.549776868</v>
      </c>
      <c r="J176" s="4">
        <v>2492043.196064068</v>
      </c>
      <c r="K176" s="4">
        <v>3146645.5152458348</v>
      </c>
      <c r="L176" s="4">
        <v>4041455.2889554063</v>
      </c>
      <c r="M176" s="4">
        <v>4651478.2409320371</v>
      </c>
    </row>
    <row r="177" spans="2:13" x14ac:dyDescent="0.3">
      <c r="B177" s="14" t="s">
        <v>19</v>
      </c>
      <c r="C177" s="4">
        <v>424771.5856196013</v>
      </c>
      <c r="D177" s="4">
        <v>604117.8633001803</v>
      </c>
      <c r="E177" s="4">
        <v>846726.0067951628</v>
      </c>
      <c r="F177" s="4">
        <v>900073.62355437886</v>
      </c>
      <c r="G177" s="4">
        <v>1081809.1374049117</v>
      </c>
      <c r="H177" s="4">
        <v>1358677.7387094893</v>
      </c>
      <c r="I177" s="4">
        <v>1708011.253591096</v>
      </c>
      <c r="J177" s="4">
        <v>1781802.6451053116</v>
      </c>
      <c r="K177" s="4">
        <v>1871677.1688282543</v>
      </c>
      <c r="L177" s="4">
        <v>2056007.6007579339</v>
      </c>
      <c r="M177" s="4">
        <v>2576479.8542280141</v>
      </c>
    </row>
    <row r="178" spans="2:13" x14ac:dyDescent="0.3">
      <c r="B178" s="24" t="s">
        <v>60</v>
      </c>
      <c r="C178" s="22">
        <f t="shared" ref="C178:M178" si="37">SUM(C179:C183)</f>
        <v>5406037.6138392575</v>
      </c>
      <c r="D178" s="22">
        <f t="shared" si="37"/>
        <v>6700407.5121649373</v>
      </c>
      <c r="E178" s="22">
        <f t="shared" si="37"/>
        <v>7018515.6942919698</v>
      </c>
      <c r="F178" s="22">
        <f t="shared" si="37"/>
        <v>8900126.9680084921</v>
      </c>
      <c r="G178" s="22">
        <f t="shared" si="37"/>
        <v>12026624.106550656</v>
      </c>
      <c r="H178" s="22">
        <f t="shared" si="37"/>
        <v>13393627.396229593</v>
      </c>
      <c r="I178" s="22">
        <f t="shared" si="37"/>
        <v>16108617.241330203</v>
      </c>
      <c r="J178" s="22">
        <f t="shared" si="37"/>
        <v>18516193.758353088</v>
      </c>
      <c r="K178" s="22">
        <f t="shared" si="37"/>
        <v>22093942.27031853</v>
      </c>
      <c r="L178" s="22">
        <f t="shared" si="37"/>
        <v>25722680.574583407</v>
      </c>
      <c r="M178" s="22">
        <f t="shared" si="37"/>
        <v>30616524.301050112</v>
      </c>
    </row>
    <row r="179" spans="2:13" x14ac:dyDescent="0.3">
      <c r="B179" s="15" t="s">
        <v>61</v>
      </c>
      <c r="C179" s="4">
        <v>935411.88712492958</v>
      </c>
      <c r="D179" s="4">
        <v>991016.71866327408</v>
      </c>
      <c r="E179" s="4">
        <v>1073018.9483379368</v>
      </c>
      <c r="F179" s="4">
        <v>1779710.9810010761</v>
      </c>
      <c r="G179" s="4">
        <v>2688583.5545945275</v>
      </c>
      <c r="H179" s="4">
        <v>3001179.2373603992</v>
      </c>
      <c r="I179" s="4">
        <v>2986465.5872592051</v>
      </c>
      <c r="J179" s="4">
        <v>2923420.3020044984</v>
      </c>
      <c r="K179" s="4">
        <v>3659599.0679949848</v>
      </c>
      <c r="L179" s="4">
        <v>4975990.9522849303</v>
      </c>
      <c r="M179" s="4">
        <v>5560119.5633458206</v>
      </c>
    </row>
    <row r="180" spans="2:13" x14ac:dyDescent="0.3">
      <c r="B180" s="15" t="s">
        <v>62</v>
      </c>
      <c r="C180" s="4">
        <v>1880031.921199033</v>
      </c>
      <c r="D180" s="4">
        <v>2283593.9143784698</v>
      </c>
      <c r="E180" s="4">
        <v>2597316.140131142</v>
      </c>
      <c r="F180" s="4">
        <v>3021535.6979589313</v>
      </c>
      <c r="G180" s="4">
        <v>4031541.1509170327</v>
      </c>
      <c r="H180" s="4">
        <v>4599919.1000206247</v>
      </c>
      <c r="I180" s="4">
        <v>4575334.0905943625</v>
      </c>
      <c r="J180" s="4">
        <v>4445568.2300406508</v>
      </c>
      <c r="K180" s="4">
        <v>4768917.4240058213</v>
      </c>
      <c r="L180" s="4">
        <v>5070870.9356367178</v>
      </c>
      <c r="M180" s="4">
        <v>6412042.2431480549</v>
      </c>
    </row>
    <row r="181" spans="2:13" x14ac:dyDescent="0.3">
      <c r="B181" s="15" t="s">
        <v>63</v>
      </c>
      <c r="C181" s="4">
        <v>232622.25761181343</v>
      </c>
      <c r="D181" s="4">
        <v>306627.95018618408</v>
      </c>
      <c r="E181" s="4">
        <v>354861.68462838524</v>
      </c>
      <c r="F181" s="4">
        <v>406271.88282941008</v>
      </c>
      <c r="G181" s="4">
        <v>303444.10832861869</v>
      </c>
      <c r="H181" s="4">
        <v>533282.88094573969</v>
      </c>
      <c r="I181" s="4">
        <v>546669.87453379249</v>
      </c>
      <c r="J181" s="4">
        <v>874306.13375887671</v>
      </c>
      <c r="K181" s="4">
        <v>898680.70438612089</v>
      </c>
      <c r="L181" s="4">
        <v>775320.95224765781</v>
      </c>
      <c r="M181" s="4">
        <v>636182.97878699214</v>
      </c>
    </row>
    <row r="182" spans="2:13" x14ac:dyDescent="0.3">
      <c r="B182" s="15" t="s">
        <v>64</v>
      </c>
      <c r="C182" s="4">
        <v>240897.85171029414</v>
      </c>
      <c r="D182" s="4">
        <v>247646.04400313587</v>
      </c>
      <c r="E182" s="4">
        <v>264519.81673395133</v>
      </c>
      <c r="F182" s="4">
        <v>261294.36050433759</v>
      </c>
      <c r="G182" s="4">
        <v>247824.77661917108</v>
      </c>
      <c r="H182" s="4">
        <v>275053.40305860166</v>
      </c>
      <c r="I182" s="4">
        <v>325968.77382843371</v>
      </c>
      <c r="J182" s="4">
        <v>373548.95519971481</v>
      </c>
      <c r="K182" s="4">
        <v>392557.18104813749</v>
      </c>
      <c r="L182" s="4">
        <v>422698.42508804554</v>
      </c>
      <c r="M182" s="4">
        <v>541797.49294701009</v>
      </c>
    </row>
    <row r="183" spans="2:13" x14ac:dyDescent="0.3">
      <c r="B183" s="15" t="s">
        <v>65</v>
      </c>
      <c r="C183" s="4">
        <v>2117073.6961931875</v>
      </c>
      <c r="D183" s="4">
        <v>2871522.8849338726</v>
      </c>
      <c r="E183" s="4">
        <v>2728799.1044605537</v>
      </c>
      <c r="F183" s="4">
        <v>3431314.045714736</v>
      </c>
      <c r="G183" s="4">
        <v>4755230.5160913048</v>
      </c>
      <c r="H183" s="4">
        <v>4984192.7748442274</v>
      </c>
      <c r="I183" s="4">
        <v>7674178.9151144084</v>
      </c>
      <c r="J183" s="4">
        <v>9899350.1373493467</v>
      </c>
      <c r="K183" s="4">
        <v>12374187.892883467</v>
      </c>
      <c r="L183" s="4">
        <v>14477799.309326055</v>
      </c>
      <c r="M183" s="4">
        <v>17466382.022822235</v>
      </c>
    </row>
    <row r="184" spans="2:13" x14ac:dyDescent="0.3">
      <c r="B184" s="24" t="s">
        <v>24</v>
      </c>
      <c r="C184" s="22">
        <f t="shared" ref="C184:M184" si="38">SUM(C185:C198)</f>
        <v>12692495.577093115</v>
      </c>
      <c r="D184" s="22">
        <f t="shared" si="38"/>
        <v>14748265.219437905</v>
      </c>
      <c r="E184" s="22">
        <f t="shared" si="38"/>
        <v>17147364.603183363</v>
      </c>
      <c r="F184" s="22">
        <f t="shared" si="38"/>
        <v>19386862.462658301</v>
      </c>
      <c r="G184" s="22">
        <f t="shared" si="38"/>
        <v>22544170.806368664</v>
      </c>
      <c r="H184" s="22">
        <f t="shared" si="38"/>
        <v>25712640.573352035</v>
      </c>
      <c r="I184" s="22">
        <f t="shared" si="38"/>
        <v>29102168.164409064</v>
      </c>
      <c r="J184" s="22">
        <f t="shared" si="38"/>
        <v>32605808.723288283</v>
      </c>
      <c r="K184" s="22">
        <f t="shared" si="38"/>
        <v>36344236.152161457</v>
      </c>
      <c r="L184" s="22">
        <f t="shared" si="38"/>
        <v>40454788.136762291</v>
      </c>
      <c r="M184" s="22">
        <f t="shared" si="38"/>
        <v>43542049.31882149</v>
      </c>
    </row>
    <row r="185" spans="2:13" x14ac:dyDescent="0.3">
      <c r="B185" s="15" t="s">
        <v>66</v>
      </c>
      <c r="C185" s="4">
        <v>2645346.7167165349</v>
      </c>
      <c r="D185" s="4">
        <v>3193697.1968108192</v>
      </c>
      <c r="E185" s="4">
        <v>3744882.9076179895</v>
      </c>
      <c r="F185" s="4">
        <v>4426466.8207551884</v>
      </c>
      <c r="G185" s="4">
        <v>5571372.2352934182</v>
      </c>
      <c r="H185" s="4">
        <v>6389279.1782057891</v>
      </c>
      <c r="I185" s="4">
        <v>7271715.9453243595</v>
      </c>
      <c r="J185" s="4">
        <v>8378448.8354812926</v>
      </c>
      <c r="K185" s="4">
        <v>9714664.5368936174</v>
      </c>
      <c r="L185" s="4">
        <v>11091210.243794199</v>
      </c>
      <c r="M185" s="4">
        <v>12784878.027270589</v>
      </c>
    </row>
    <row r="186" spans="2:13" x14ac:dyDescent="0.3">
      <c r="B186" s="15" t="s">
        <v>67</v>
      </c>
      <c r="C186" s="4">
        <v>1572853.6242617257</v>
      </c>
      <c r="D186" s="4">
        <v>1969499.244644627</v>
      </c>
      <c r="E186" s="4">
        <v>2320840.508618759</v>
      </c>
      <c r="F186" s="4">
        <v>2537406.6731980573</v>
      </c>
      <c r="G186" s="4">
        <v>2728970.3720267694</v>
      </c>
      <c r="H186" s="4">
        <v>2733617.826269852</v>
      </c>
      <c r="I186" s="4">
        <v>2986346.8355396367</v>
      </c>
      <c r="J186" s="4">
        <v>3438076.7018064614</v>
      </c>
      <c r="K186" s="4">
        <v>3864482.2789111724</v>
      </c>
      <c r="L186" s="4">
        <v>4480106.4155163439</v>
      </c>
      <c r="M186" s="4">
        <v>4941813.5705747362</v>
      </c>
    </row>
    <row r="187" spans="2:13" x14ac:dyDescent="0.3">
      <c r="B187" s="15" t="s">
        <v>68</v>
      </c>
      <c r="C187" s="4">
        <v>481997.29533795465</v>
      </c>
      <c r="D187" s="4">
        <v>559792.86106706783</v>
      </c>
      <c r="E187" s="4">
        <v>680669.03665278759</v>
      </c>
      <c r="F187" s="4">
        <v>720772.48884083587</v>
      </c>
      <c r="G187" s="4">
        <v>733957.90794697008</v>
      </c>
      <c r="H187" s="4">
        <v>887971.77020850731</v>
      </c>
      <c r="I187" s="4">
        <v>902809.77958760131</v>
      </c>
      <c r="J187" s="4">
        <v>872340.71399838966</v>
      </c>
      <c r="K187" s="4">
        <v>957267.56118546566</v>
      </c>
      <c r="L187" s="4">
        <v>969171.5811676227</v>
      </c>
      <c r="M187" s="4">
        <v>1024164.4134295741</v>
      </c>
    </row>
    <row r="188" spans="2:13" x14ac:dyDescent="0.3">
      <c r="B188" s="15" t="s">
        <v>69</v>
      </c>
      <c r="C188" s="4">
        <v>615065.84896873357</v>
      </c>
      <c r="D188" s="4">
        <v>722547.51474769437</v>
      </c>
      <c r="E188" s="4">
        <v>912732.36730375013</v>
      </c>
      <c r="F188" s="4">
        <v>1151748.3182900874</v>
      </c>
      <c r="G188" s="4">
        <v>1244894.017371498</v>
      </c>
      <c r="H188" s="4">
        <v>1454665.2979533798</v>
      </c>
      <c r="I188" s="4">
        <v>1624384.2285064084</v>
      </c>
      <c r="J188" s="4">
        <v>1700411.275315108</v>
      </c>
      <c r="K188" s="4">
        <v>1809896.9570822432</v>
      </c>
      <c r="L188" s="4">
        <v>2025900.9547578013</v>
      </c>
      <c r="M188" s="4">
        <v>2309629.5629379246</v>
      </c>
    </row>
    <row r="189" spans="2:13" x14ac:dyDescent="0.3">
      <c r="B189" s="15" t="s">
        <v>70</v>
      </c>
      <c r="C189" s="4">
        <v>756074.80489759147</v>
      </c>
      <c r="D189" s="4">
        <v>959279.31668701861</v>
      </c>
      <c r="E189" s="4">
        <v>1178852.5679070624</v>
      </c>
      <c r="F189" s="4">
        <v>1408476.5384172811</v>
      </c>
      <c r="G189" s="4">
        <v>1772783.3833987047</v>
      </c>
      <c r="H189" s="4">
        <v>2070162.5451440515</v>
      </c>
      <c r="I189" s="4">
        <v>2308705.1886796537</v>
      </c>
      <c r="J189" s="4">
        <v>2694444.2297873306</v>
      </c>
      <c r="K189" s="4">
        <v>3254440.0028164168</v>
      </c>
      <c r="L189" s="4">
        <v>3731190.8998353332</v>
      </c>
      <c r="M189" s="4">
        <v>3846713.3119196529</v>
      </c>
    </row>
    <row r="190" spans="2:13" x14ac:dyDescent="0.3">
      <c r="B190" s="15" t="s">
        <v>71</v>
      </c>
      <c r="C190" s="4">
        <v>1601266.2429873152</v>
      </c>
      <c r="D190" s="4">
        <v>1716407.8591818395</v>
      </c>
      <c r="E190" s="4">
        <v>1921328.1150182993</v>
      </c>
      <c r="F190" s="4">
        <v>2036907.7256225103</v>
      </c>
      <c r="G190" s="4">
        <v>2277777.7554258071</v>
      </c>
      <c r="H190" s="4">
        <v>2612764.5640137624</v>
      </c>
      <c r="I190" s="4">
        <v>2672147.4792131321</v>
      </c>
      <c r="J190" s="4">
        <v>2955417.0933684958</v>
      </c>
      <c r="K190" s="4">
        <v>2932489.621984899</v>
      </c>
      <c r="L190" s="4">
        <v>3062479.9569363692</v>
      </c>
      <c r="M190" s="4">
        <v>3160943.6281767678</v>
      </c>
    </row>
    <row r="191" spans="2:13" x14ac:dyDescent="0.3">
      <c r="B191" s="15" t="s">
        <v>72</v>
      </c>
      <c r="C191" s="4">
        <v>318676.57403960085</v>
      </c>
      <c r="D191" s="4">
        <v>450187.5075938378</v>
      </c>
      <c r="E191" s="4">
        <v>552629.99681946437</v>
      </c>
      <c r="F191" s="4">
        <v>728206.60612551973</v>
      </c>
      <c r="G191" s="4">
        <v>813502.19206395885</v>
      </c>
      <c r="H191" s="4">
        <v>810125.94354563544</v>
      </c>
      <c r="I191" s="4">
        <v>902694.89312504802</v>
      </c>
      <c r="J191" s="4">
        <v>1003125.7070846779</v>
      </c>
      <c r="K191" s="4">
        <v>1103123.5237856312</v>
      </c>
      <c r="L191" s="4">
        <v>1228051.84399183</v>
      </c>
      <c r="M191" s="4">
        <v>1285561.6606288929</v>
      </c>
    </row>
    <row r="192" spans="2:13" x14ac:dyDescent="0.3">
      <c r="B192" s="15" t="s">
        <v>73</v>
      </c>
      <c r="C192" s="4">
        <v>793109.75349054614</v>
      </c>
      <c r="D192" s="4">
        <v>850083.27669596171</v>
      </c>
      <c r="E192" s="4">
        <v>895051.27906120766</v>
      </c>
      <c r="F192" s="4">
        <v>978846.07773963199</v>
      </c>
      <c r="G192" s="4">
        <v>1098619.7247509889</v>
      </c>
      <c r="H192" s="4">
        <v>1427909.3035493006</v>
      </c>
      <c r="I192" s="4">
        <v>1711729.7066425027</v>
      </c>
      <c r="J192" s="4">
        <v>2003202.4193821887</v>
      </c>
      <c r="K192" s="4">
        <v>2160206.5844490109</v>
      </c>
      <c r="L192" s="4">
        <v>2289111.9324044636</v>
      </c>
      <c r="M192" s="4">
        <v>2439613.3555263663</v>
      </c>
    </row>
    <row r="193" spans="2:13" x14ac:dyDescent="0.3">
      <c r="B193" s="15" t="s">
        <v>74</v>
      </c>
      <c r="C193" s="4">
        <v>2179163.9822293888</v>
      </c>
      <c r="D193" s="4">
        <v>2282704.1577240285</v>
      </c>
      <c r="E193" s="4">
        <v>2511952.8446101877</v>
      </c>
      <c r="F193" s="4">
        <v>2668756.0640000002</v>
      </c>
      <c r="G193" s="4">
        <v>3338191.54</v>
      </c>
      <c r="H193" s="4">
        <v>4017280.3044749652</v>
      </c>
      <c r="I193" s="4">
        <v>4936070.6557577318</v>
      </c>
      <c r="J193" s="4">
        <v>5227501.7375491401</v>
      </c>
      <c r="K193" s="4">
        <v>5852604.9322331231</v>
      </c>
      <c r="L193" s="4">
        <v>6499974.9620982502</v>
      </c>
      <c r="M193" s="4">
        <v>6289763.4661512999</v>
      </c>
    </row>
    <row r="194" spans="2:13" x14ac:dyDescent="0.3">
      <c r="B194" s="15" t="s">
        <v>75</v>
      </c>
      <c r="C194" s="4">
        <v>851207.76964945532</v>
      </c>
      <c r="D194" s="4">
        <v>1007307.5216425105</v>
      </c>
      <c r="E194" s="4">
        <v>1193227.8163896697</v>
      </c>
      <c r="F194" s="4">
        <v>1380169.8125782132</v>
      </c>
      <c r="G194" s="4">
        <v>1463766.7893457487</v>
      </c>
      <c r="H194" s="4">
        <v>1607317.4637132564</v>
      </c>
      <c r="I194" s="4">
        <v>1893664.7124279772</v>
      </c>
      <c r="J194" s="4">
        <v>2172080.380386279</v>
      </c>
      <c r="K194" s="4">
        <v>2309344.931978099</v>
      </c>
      <c r="L194" s="4">
        <v>2425025.2409036597</v>
      </c>
      <c r="M194" s="4">
        <v>2529285.9580703303</v>
      </c>
    </row>
    <row r="195" spans="2:13" x14ac:dyDescent="0.3">
      <c r="B195" s="16" t="s">
        <v>76</v>
      </c>
      <c r="C195" s="4">
        <v>438415.08685885917</v>
      </c>
      <c r="D195" s="4">
        <v>532162.97776368773</v>
      </c>
      <c r="E195" s="4">
        <v>663617.96154187853</v>
      </c>
      <c r="F195" s="4">
        <v>735665.14119770785</v>
      </c>
      <c r="G195" s="4">
        <v>820894.35697980761</v>
      </c>
      <c r="H195" s="4">
        <v>919307.19042635662</v>
      </c>
      <c r="I195" s="4">
        <v>1019986.848506505</v>
      </c>
      <c r="J195" s="4">
        <v>1151977.545166679</v>
      </c>
      <c r="K195" s="4">
        <v>1275702.4277883954</v>
      </c>
      <c r="L195" s="4">
        <v>1429961.7305166167</v>
      </c>
      <c r="M195" s="4">
        <v>1577955.9242495759</v>
      </c>
    </row>
    <row r="196" spans="2:13" x14ac:dyDescent="0.3">
      <c r="B196" s="15" t="s">
        <v>77</v>
      </c>
      <c r="C196" s="4">
        <v>91526.589666776868</v>
      </c>
      <c r="D196" s="4">
        <v>105578.63247703883</v>
      </c>
      <c r="E196" s="4">
        <v>114976.90567024489</v>
      </c>
      <c r="F196" s="4">
        <v>125499.36618140078</v>
      </c>
      <c r="G196" s="4">
        <v>144046.37912555749</v>
      </c>
      <c r="H196" s="4">
        <v>169111.99770408453</v>
      </c>
      <c r="I196" s="4">
        <v>188996.47275505075</v>
      </c>
      <c r="J196" s="4">
        <v>221912.33132477183</v>
      </c>
      <c r="K196" s="4">
        <v>241508.10213154287</v>
      </c>
      <c r="L196" s="4">
        <v>275198.8955768579</v>
      </c>
      <c r="M196" s="4">
        <v>303967.83511561609</v>
      </c>
    </row>
    <row r="197" spans="2:13" x14ac:dyDescent="0.3">
      <c r="B197" s="15" t="s">
        <v>78</v>
      </c>
      <c r="C197" s="4">
        <v>254462.43976887091</v>
      </c>
      <c r="D197" s="4">
        <v>294113.53368607751</v>
      </c>
      <c r="E197" s="4">
        <v>344077.90738939517</v>
      </c>
      <c r="F197" s="4">
        <v>366538.50631112681</v>
      </c>
      <c r="G197" s="4">
        <v>406498.3132860249</v>
      </c>
      <c r="H197" s="4">
        <v>472947.12088271615</v>
      </c>
      <c r="I197" s="4">
        <v>534379.62714368955</v>
      </c>
      <c r="J197" s="4">
        <v>619834.64270337997</v>
      </c>
      <c r="K197" s="4">
        <v>690814.03817755729</v>
      </c>
      <c r="L197" s="4">
        <v>762419.36349378515</v>
      </c>
      <c r="M197" s="4">
        <v>846999.63012536615</v>
      </c>
    </row>
    <row r="198" spans="2:13" x14ac:dyDescent="0.3">
      <c r="B198" s="15" t="s">
        <v>79</v>
      </c>
      <c r="C198" s="4">
        <v>93328.848219761363</v>
      </c>
      <c r="D198" s="4">
        <v>104903.6187156963</v>
      </c>
      <c r="E198" s="4">
        <v>112524.38858266642</v>
      </c>
      <c r="F198" s="4">
        <v>121402.32340074331</v>
      </c>
      <c r="G198" s="4">
        <v>128895.83935341179</v>
      </c>
      <c r="H198" s="4">
        <v>140180.06726037644</v>
      </c>
      <c r="I198" s="4">
        <v>148535.79119976168</v>
      </c>
      <c r="J198" s="4">
        <v>167035.10993408924</v>
      </c>
      <c r="K198" s="4">
        <v>177690.65274428081</v>
      </c>
      <c r="L198" s="4">
        <v>184984.1157691518</v>
      </c>
      <c r="M198" s="4">
        <v>200758.97464479989</v>
      </c>
    </row>
    <row r="199" spans="2:13" x14ac:dyDescent="0.3">
      <c r="B199" s="17" t="s">
        <v>80</v>
      </c>
      <c r="C199" s="4">
        <v>-331002.1190424902</v>
      </c>
      <c r="D199" s="4">
        <v>-289026.54808530567</v>
      </c>
      <c r="E199" s="4">
        <v>-327342.12704541889</v>
      </c>
      <c r="F199" s="4">
        <v>-376200.31138401938</v>
      </c>
      <c r="G199" s="4">
        <v>-557921.4101115471</v>
      </c>
      <c r="H199" s="4">
        <v>-638331.87130978343</v>
      </c>
      <c r="I199" s="4">
        <v>-867157.49165214831</v>
      </c>
      <c r="J199" s="4">
        <v>-826396.01587881113</v>
      </c>
      <c r="K199" s="4">
        <v>-1037814.1380142007</v>
      </c>
      <c r="L199" s="4">
        <v>-1082043.9661470412</v>
      </c>
      <c r="M199" s="4">
        <v>-1073749.5529545227</v>
      </c>
    </row>
    <row r="200" spans="2:13" x14ac:dyDescent="0.3">
      <c r="B200" s="18" t="s">
        <v>81</v>
      </c>
      <c r="C200" s="5">
        <f t="shared" ref="C200:M200" si="39">C173+C178+C184+C199</f>
        <v>24948887.718497198</v>
      </c>
      <c r="D200" s="5">
        <f t="shared" si="39"/>
        <v>30592371.057022501</v>
      </c>
      <c r="E200" s="5">
        <f t="shared" si="39"/>
        <v>35246255.517807357</v>
      </c>
      <c r="F200" s="5">
        <f t="shared" si="39"/>
        <v>41020912.049912304</v>
      </c>
      <c r="G200" s="5">
        <f t="shared" si="39"/>
        <v>49501105.937520444</v>
      </c>
      <c r="H200" s="5">
        <f t="shared" si="39"/>
        <v>57563487.591196343</v>
      </c>
      <c r="I200" s="5">
        <f t="shared" si="39"/>
        <v>66472842.030393854</v>
      </c>
      <c r="J200" s="5">
        <f t="shared" si="39"/>
        <v>73264831.093104556</v>
      </c>
      <c r="K200" s="5">
        <f t="shared" si="39"/>
        <v>83747037.047586873</v>
      </c>
      <c r="L200" s="5">
        <f t="shared" si="39"/>
        <v>95255488.740897119</v>
      </c>
      <c r="M200" s="5">
        <f t="shared" si="39"/>
        <v>108069061.48240848</v>
      </c>
    </row>
    <row r="201" spans="2:13" x14ac:dyDescent="0.3">
      <c r="B201" s="17" t="s">
        <v>82</v>
      </c>
      <c r="C201" s="4">
        <v>1821544.0813679253</v>
      </c>
      <c r="D201" s="4">
        <v>2172568.46</v>
      </c>
      <c r="E201" s="4">
        <v>2480568.1100000003</v>
      </c>
      <c r="F201" s="4">
        <v>2815106</v>
      </c>
      <c r="G201" s="4">
        <v>3261474.9932741951</v>
      </c>
      <c r="H201" s="4">
        <v>3870726.3182741944</v>
      </c>
      <c r="I201" s="4">
        <v>4480385.3158382</v>
      </c>
      <c r="J201" s="4">
        <v>6453585</v>
      </c>
      <c r="K201" s="4">
        <v>7116789.4528223816</v>
      </c>
      <c r="L201" s="4">
        <v>7913122.1800999995</v>
      </c>
      <c r="M201" s="4">
        <v>8032846.3717381414</v>
      </c>
    </row>
    <row r="202" spans="2:13" x14ac:dyDescent="0.3">
      <c r="B202" s="19" t="s">
        <v>83</v>
      </c>
      <c r="C202" s="6">
        <f t="shared" ref="C202:M202" si="40">C200+C201</f>
        <v>26770431.799865123</v>
      </c>
      <c r="D202" s="6">
        <f t="shared" si="40"/>
        <v>32764939.517022502</v>
      </c>
      <c r="E202" s="6">
        <f t="shared" si="40"/>
        <v>37726823.627807356</v>
      </c>
      <c r="F202" s="6">
        <f t="shared" si="40"/>
        <v>43836018.049912304</v>
      </c>
      <c r="G202" s="6">
        <f t="shared" si="40"/>
        <v>52762580.930794641</v>
      </c>
      <c r="H202" s="6">
        <f t="shared" si="40"/>
        <v>61434213.909470536</v>
      </c>
      <c r="I202" s="6">
        <f t="shared" si="40"/>
        <v>70953227.346232057</v>
      </c>
      <c r="J202" s="6">
        <f t="shared" si="40"/>
        <v>79718416.093104556</v>
      </c>
      <c r="K202" s="6">
        <f t="shared" si="40"/>
        <v>90863826.50040926</v>
      </c>
      <c r="L202" s="6">
        <f t="shared" si="40"/>
        <v>103168610.92099711</v>
      </c>
      <c r="M202" s="6">
        <f t="shared" si="40"/>
        <v>116101907.85414661</v>
      </c>
    </row>
    <row r="205" spans="2:13" x14ac:dyDescent="0.3">
      <c r="B205" s="1" t="s">
        <v>117</v>
      </c>
    </row>
    <row r="206" spans="2:13" x14ac:dyDescent="0.3">
      <c r="B206" s="11" t="s">
        <v>0</v>
      </c>
      <c r="C206" s="3">
        <v>2007</v>
      </c>
      <c r="D206" s="3">
        <v>2008</v>
      </c>
      <c r="E206" s="3">
        <v>2009</v>
      </c>
      <c r="F206" s="3">
        <v>2010</v>
      </c>
      <c r="G206" s="3">
        <v>2011</v>
      </c>
      <c r="H206" s="3">
        <v>2012</v>
      </c>
      <c r="I206" s="3">
        <v>2013</v>
      </c>
      <c r="J206" s="3">
        <v>2014</v>
      </c>
      <c r="K206" s="3">
        <v>2015</v>
      </c>
      <c r="L206" s="25">
        <v>2016</v>
      </c>
      <c r="M206" s="3">
        <v>2017</v>
      </c>
    </row>
    <row r="207" spans="2:13" x14ac:dyDescent="0.3">
      <c r="B207" s="23" t="s">
        <v>58</v>
      </c>
      <c r="C207" s="22">
        <f t="shared" ref="C207:M207" si="41">SUM(C208:C211)</f>
        <v>7181356.6466073142</v>
      </c>
      <c r="D207" s="22">
        <f t="shared" si="41"/>
        <v>7720033.3214051193</v>
      </c>
      <c r="E207" s="22">
        <f t="shared" si="41"/>
        <v>8113750.3434257172</v>
      </c>
      <c r="F207" s="22">
        <f t="shared" si="41"/>
        <v>8332436.0063312761</v>
      </c>
      <c r="G207" s="22">
        <f t="shared" si="41"/>
        <v>8621829.3721541986</v>
      </c>
      <c r="H207" s="22">
        <f t="shared" si="41"/>
        <v>8901917.2029101979</v>
      </c>
      <c r="I207" s="22">
        <f t="shared" si="41"/>
        <v>9186730.5576323122</v>
      </c>
      <c r="J207" s="22">
        <f t="shared" si="41"/>
        <v>9497468.224964641</v>
      </c>
      <c r="K207" s="22">
        <f t="shared" si="41"/>
        <v>9719965.4459482208</v>
      </c>
      <c r="L207" s="22">
        <f t="shared" si="41"/>
        <v>9924181.601125706</v>
      </c>
      <c r="M207" s="22">
        <f t="shared" si="41"/>
        <v>10276556.851219615</v>
      </c>
    </row>
    <row r="208" spans="2:13" x14ac:dyDescent="0.3">
      <c r="B208" s="14" t="s">
        <v>16</v>
      </c>
      <c r="C208" s="4">
        <v>3603539.4514947836</v>
      </c>
      <c r="D208" s="4">
        <v>3884783.5292898817</v>
      </c>
      <c r="E208" s="4">
        <v>4098750.4309780234</v>
      </c>
      <c r="F208" s="4">
        <v>4248442.8936858671</v>
      </c>
      <c r="G208" s="4">
        <v>4454218.8411036683</v>
      </c>
      <c r="H208" s="4">
        <v>4640786.6731921565</v>
      </c>
      <c r="I208" s="4">
        <v>4801783.2079543909</v>
      </c>
      <c r="J208" s="4">
        <v>4993854.5362725668</v>
      </c>
      <c r="K208" s="4">
        <v>5106027</v>
      </c>
      <c r="L208" s="4">
        <v>5175488.557998023</v>
      </c>
      <c r="M208" s="4">
        <v>5365376.9244523374</v>
      </c>
    </row>
    <row r="209" spans="2:13" x14ac:dyDescent="0.3">
      <c r="B209" s="14" t="s">
        <v>17</v>
      </c>
      <c r="C209" s="4">
        <v>2513283.932964297</v>
      </c>
      <c r="D209" s="4">
        <v>2715826.190665666</v>
      </c>
      <c r="E209" s="4">
        <v>2859665.1959564984</v>
      </c>
      <c r="F209" s="4">
        <v>2900641.8699785927</v>
      </c>
      <c r="G209" s="4">
        <v>2948017.17116958</v>
      </c>
      <c r="H209" s="4">
        <v>3001943.9555851407</v>
      </c>
      <c r="I209" s="4">
        <v>3062481.1405205112</v>
      </c>
      <c r="J209" s="4">
        <v>3129647.2322584409</v>
      </c>
      <c r="K209" s="4">
        <v>3204928.4691229677</v>
      </c>
      <c r="L209" s="4">
        <v>3287498.8854310303</v>
      </c>
      <c r="M209" s="4">
        <v>3378128.5898659872</v>
      </c>
    </row>
    <row r="210" spans="2:13" x14ac:dyDescent="0.3">
      <c r="B210" s="14" t="s">
        <v>59</v>
      </c>
      <c r="C210" s="4">
        <v>639761.67652863218</v>
      </c>
      <c r="D210" s="4">
        <v>663868.56391125079</v>
      </c>
      <c r="E210" s="4">
        <v>697691.62133518781</v>
      </c>
      <c r="F210" s="4">
        <v>721555.06433877349</v>
      </c>
      <c r="G210" s="4">
        <v>745683.67471939698</v>
      </c>
      <c r="H210" s="4">
        <v>771589.59070118645</v>
      </c>
      <c r="I210" s="4">
        <v>808231.33065467817</v>
      </c>
      <c r="J210" s="4">
        <v>849445.39243516535</v>
      </c>
      <c r="K210" s="4">
        <v>871447.86416879902</v>
      </c>
      <c r="L210" s="4">
        <v>901161.34887436056</v>
      </c>
      <c r="M210" s="4">
        <v>957829.80817957048</v>
      </c>
    </row>
    <row r="211" spans="2:13" x14ac:dyDescent="0.3">
      <c r="B211" s="14" t="s">
        <v>19</v>
      </c>
      <c r="C211" s="4">
        <v>424771.5856196013</v>
      </c>
      <c r="D211" s="4">
        <v>455555.03753832035</v>
      </c>
      <c r="E211" s="4">
        <v>457643.09515600756</v>
      </c>
      <c r="F211" s="4">
        <v>461796.17832804256</v>
      </c>
      <c r="G211" s="4">
        <v>473909.68516155286</v>
      </c>
      <c r="H211" s="4">
        <v>487596.98343171284</v>
      </c>
      <c r="I211" s="4">
        <v>514234.87850273307</v>
      </c>
      <c r="J211" s="4">
        <v>524521.06399846775</v>
      </c>
      <c r="K211" s="4">
        <v>537562.11265645444</v>
      </c>
      <c r="L211" s="4">
        <v>560032.80882229307</v>
      </c>
      <c r="M211" s="4">
        <v>575221.5287217208</v>
      </c>
    </row>
    <row r="212" spans="2:13" x14ac:dyDescent="0.3">
      <c r="B212" s="24" t="s">
        <v>60</v>
      </c>
      <c r="C212" s="22">
        <f t="shared" ref="C212:M212" si="42">SUM(C213:C217)</f>
        <v>5406037.6138392594</v>
      </c>
      <c r="D212" s="22">
        <f t="shared" si="42"/>
        <v>5759170.887796985</v>
      </c>
      <c r="E212" s="22">
        <f t="shared" si="42"/>
        <v>5949362.6182055902</v>
      </c>
      <c r="F212" s="22">
        <f t="shared" si="42"/>
        <v>6489910.3964294493</v>
      </c>
      <c r="G212" s="22">
        <f t="shared" si="42"/>
        <v>7271804.3455174305</v>
      </c>
      <c r="H212" s="22">
        <f t="shared" si="42"/>
        <v>7566056.8910406493</v>
      </c>
      <c r="I212" s="22">
        <f t="shared" si="42"/>
        <v>8287309.054939365</v>
      </c>
      <c r="J212" s="22">
        <f t="shared" si="42"/>
        <v>9144463.8729468249</v>
      </c>
      <c r="K212" s="22">
        <f t="shared" si="42"/>
        <v>10174155.965448532</v>
      </c>
      <c r="L212" s="22">
        <f t="shared" si="42"/>
        <v>11265361.605615906</v>
      </c>
      <c r="M212" s="22">
        <f t="shared" si="42"/>
        <v>12626539.433194183</v>
      </c>
    </row>
    <row r="213" spans="2:13" x14ac:dyDescent="0.3">
      <c r="B213" s="15" t="s">
        <v>61</v>
      </c>
      <c r="C213" s="4">
        <v>935411.88712492958</v>
      </c>
      <c r="D213" s="4">
        <v>843948.68445934507</v>
      </c>
      <c r="E213" s="4">
        <v>1001652.6012013877</v>
      </c>
      <c r="F213" s="4">
        <v>1074285.1185461956</v>
      </c>
      <c r="G213" s="4">
        <v>1141798.2301484323</v>
      </c>
      <c r="H213" s="4">
        <v>1217822.9600140383</v>
      </c>
      <c r="I213" s="4">
        <v>1264844.8330812729</v>
      </c>
      <c r="J213" s="4">
        <v>1383349.161918394</v>
      </c>
      <c r="K213" s="4">
        <v>1508923.3073981144</v>
      </c>
      <c r="L213" s="4">
        <v>1682719.4024716811</v>
      </c>
      <c r="M213" s="4">
        <v>1976960.956634291</v>
      </c>
    </row>
    <row r="214" spans="2:13" x14ac:dyDescent="0.3">
      <c r="B214" s="15" t="s">
        <v>62</v>
      </c>
      <c r="C214" s="4">
        <v>1880031.9211990349</v>
      </c>
      <c r="D214" s="4">
        <v>2094035.3977279672</v>
      </c>
      <c r="E214" s="4">
        <v>2192207.2163907746</v>
      </c>
      <c r="F214" s="4">
        <v>2388391.0298708323</v>
      </c>
      <c r="G214" s="4">
        <v>2554119.3292708416</v>
      </c>
      <c r="H214" s="4">
        <v>2659199.5210262612</v>
      </c>
      <c r="I214" s="4">
        <v>2831399.8616866916</v>
      </c>
      <c r="J214" s="4">
        <v>3024322.655011544</v>
      </c>
      <c r="K214" s="4">
        <v>3222076.7084599193</v>
      </c>
      <c r="L214" s="4">
        <v>3472664.4629454799</v>
      </c>
      <c r="M214" s="4">
        <v>3718853.1686500232</v>
      </c>
    </row>
    <row r="215" spans="2:13" x14ac:dyDescent="0.3">
      <c r="B215" s="15" t="s">
        <v>63</v>
      </c>
      <c r="C215" s="4">
        <v>232622.25761181337</v>
      </c>
      <c r="D215" s="4">
        <v>251360.65985662665</v>
      </c>
      <c r="E215" s="4">
        <v>262099.54699187938</v>
      </c>
      <c r="F215" s="4">
        <v>297237.75093667454</v>
      </c>
      <c r="G215" s="4">
        <v>284393.61640384153</v>
      </c>
      <c r="H215" s="4">
        <v>293803.56966197531</v>
      </c>
      <c r="I215" s="4">
        <v>332080.05353235267</v>
      </c>
      <c r="J215" s="4">
        <v>363109.52000221272</v>
      </c>
      <c r="K215" s="4">
        <v>384271.40904299903</v>
      </c>
      <c r="L215" s="4">
        <v>416376.44030291261</v>
      </c>
      <c r="M215" s="4">
        <v>425339.16353957087</v>
      </c>
    </row>
    <row r="216" spans="2:13" x14ac:dyDescent="0.3">
      <c r="B216" s="15" t="s">
        <v>64</v>
      </c>
      <c r="C216" s="4">
        <v>240897.85171029414</v>
      </c>
      <c r="D216" s="4">
        <v>246506.58411262045</v>
      </c>
      <c r="E216" s="4">
        <v>257754.98837525002</v>
      </c>
      <c r="F216" s="4">
        <v>263336.43966630707</v>
      </c>
      <c r="G216" s="4">
        <v>260049.76966110687</v>
      </c>
      <c r="H216" s="4">
        <v>267407.24562535062</v>
      </c>
      <c r="I216" s="4">
        <v>274506.80818369088</v>
      </c>
      <c r="J216" s="4">
        <v>284755.09600199095</v>
      </c>
      <c r="K216" s="4">
        <v>285003</v>
      </c>
      <c r="L216" s="4">
        <v>297151.00800448464</v>
      </c>
      <c r="M216" s="4">
        <v>346850.93965386262</v>
      </c>
    </row>
    <row r="217" spans="2:13" x14ac:dyDescent="0.3">
      <c r="B217" s="15" t="s">
        <v>65</v>
      </c>
      <c r="C217" s="4">
        <v>2117073.6961931875</v>
      </c>
      <c r="D217" s="4">
        <v>2323319.5616404256</v>
      </c>
      <c r="E217" s="4">
        <v>2235648.2652462977</v>
      </c>
      <c r="F217" s="4">
        <v>2466660.0574094402</v>
      </c>
      <c r="G217" s="4">
        <v>3031443.4000332081</v>
      </c>
      <c r="H217" s="4">
        <v>3127823.5947130239</v>
      </c>
      <c r="I217" s="4">
        <v>3584477.4984553563</v>
      </c>
      <c r="J217" s="4">
        <v>4088927.4400126822</v>
      </c>
      <c r="K217" s="4">
        <v>4773881.5405474985</v>
      </c>
      <c r="L217" s="4">
        <v>5396450.2918913467</v>
      </c>
      <c r="M217" s="4">
        <v>6158535.2047164347</v>
      </c>
    </row>
    <row r="218" spans="2:13" x14ac:dyDescent="0.3">
      <c r="B218" s="24" t="s">
        <v>24</v>
      </c>
      <c r="C218" s="22">
        <f t="shared" ref="C218:M218" si="43">SUM(C219:C232)</f>
        <v>12692495.577093113</v>
      </c>
      <c r="D218" s="22">
        <f t="shared" si="43"/>
        <v>13225206.353331439</v>
      </c>
      <c r="E218" s="22">
        <f t="shared" si="43"/>
        <v>13989390.694886709</v>
      </c>
      <c r="F218" s="22">
        <f t="shared" si="43"/>
        <v>15076524.916738687</v>
      </c>
      <c r="G218" s="22">
        <f t="shared" si="43"/>
        <v>16341277.718392029</v>
      </c>
      <c r="H218" s="22">
        <f t="shared" si="43"/>
        <v>17520835.124192055</v>
      </c>
      <c r="I218" s="22">
        <f t="shared" si="43"/>
        <v>18767585.418098226</v>
      </c>
      <c r="J218" s="22">
        <f t="shared" si="43"/>
        <v>20119051.335951466</v>
      </c>
      <c r="K218" s="22">
        <f t="shared" si="43"/>
        <v>21511357.881472729</v>
      </c>
      <c r="L218" s="22">
        <f t="shared" si="43"/>
        <v>23137889.47653782</v>
      </c>
      <c r="M218" s="22">
        <f t="shared" si="43"/>
        <v>24667594.651512951</v>
      </c>
    </row>
    <row r="219" spans="2:13" x14ac:dyDescent="0.3">
      <c r="B219" s="15" t="s">
        <v>66</v>
      </c>
      <c r="C219" s="4">
        <v>2645346.716716534</v>
      </c>
      <c r="D219" s="4">
        <v>2817145.5446137651</v>
      </c>
      <c r="E219" s="4">
        <v>2893443.9593680045</v>
      </c>
      <c r="F219" s="4">
        <v>3181782.8010340589</v>
      </c>
      <c r="G219" s="4">
        <v>3541264.8949456131</v>
      </c>
      <c r="H219" s="4">
        <v>3675197.0695306077</v>
      </c>
      <c r="I219" s="4">
        <v>3839851.5216027703</v>
      </c>
      <c r="J219" s="4">
        <v>4223836.6737630479</v>
      </c>
      <c r="K219" s="4">
        <v>4552422</v>
      </c>
      <c r="L219" s="4">
        <v>4855512.582008712</v>
      </c>
      <c r="M219" s="4">
        <v>5144531.4569243751</v>
      </c>
    </row>
    <row r="220" spans="2:13" x14ac:dyDescent="0.3">
      <c r="B220" s="15" t="s">
        <v>67</v>
      </c>
      <c r="C220" s="4">
        <v>1572853.6242617252</v>
      </c>
      <c r="D220" s="4">
        <v>1601241.734113853</v>
      </c>
      <c r="E220" s="4">
        <v>1712475.2788140327</v>
      </c>
      <c r="F220" s="4">
        <v>1896112.4106944602</v>
      </c>
      <c r="G220" s="4">
        <v>1980177.0703900917</v>
      </c>
      <c r="H220" s="4">
        <v>2062518.2660844061</v>
      </c>
      <c r="I220" s="4">
        <v>2314221.4288622029</v>
      </c>
      <c r="J220" s="4">
        <v>2603499.3346994952</v>
      </c>
      <c r="K220" s="4">
        <v>2810378</v>
      </c>
      <c r="L220" s="4">
        <v>3141660.1788236876</v>
      </c>
      <c r="M220" s="4">
        <v>3664257.704279474</v>
      </c>
    </row>
    <row r="221" spans="2:13" x14ac:dyDescent="0.3">
      <c r="B221" s="15" t="s">
        <v>68</v>
      </c>
      <c r="C221" s="4">
        <v>481997.29533795465</v>
      </c>
      <c r="D221" s="4">
        <v>497897.24142613262</v>
      </c>
      <c r="E221" s="4">
        <v>502992.18943026918</v>
      </c>
      <c r="F221" s="4">
        <v>521539.97158963094</v>
      </c>
      <c r="G221" s="4">
        <v>543172.7963331244</v>
      </c>
      <c r="H221" s="4">
        <v>579597.88105186797</v>
      </c>
      <c r="I221" s="4">
        <v>595724.34591195208</v>
      </c>
      <c r="J221" s="4">
        <v>609111.04012223636</v>
      </c>
      <c r="K221" s="4">
        <v>622966.46003220766</v>
      </c>
      <c r="L221" s="4">
        <v>646196.71483333362</v>
      </c>
      <c r="M221" s="4">
        <v>667006.58718757541</v>
      </c>
    </row>
    <row r="222" spans="2:13" x14ac:dyDescent="0.3">
      <c r="B222" s="15" t="s">
        <v>69</v>
      </c>
      <c r="C222" s="4">
        <v>615065.84896873357</v>
      </c>
      <c r="D222" s="4">
        <v>688106.13820811245</v>
      </c>
      <c r="E222" s="4">
        <v>871411.27317828906</v>
      </c>
      <c r="F222" s="4">
        <v>1084423.3761057518</v>
      </c>
      <c r="G222" s="4">
        <v>1177462.0344943751</v>
      </c>
      <c r="H222" s="4">
        <v>1439325.7399417178</v>
      </c>
      <c r="I222" s="4">
        <v>1631262.5448345705</v>
      </c>
      <c r="J222" s="4">
        <v>1762115.7794657636</v>
      </c>
      <c r="K222" s="4">
        <v>1974819.0813481743</v>
      </c>
      <c r="L222" s="4">
        <v>2231111.1424742378</v>
      </c>
      <c r="M222" s="4">
        <v>2558974.7199438084</v>
      </c>
    </row>
    <row r="223" spans="2:13" x14ac:dyDescent="0.3">
      <c r="B223" s="15" t="s">
        <v>70</v>
      </c>
      <c r="C223" s="4">
        <v>756074.80489759147</v>
      </c>
      <c r="D223" s="4">
        <v>898007.14496351313</v>
      </c>
      <c r="E223" s="4">
        <v>1062921.3283257999</v>
      </c>
      <c r="F223" s="4">
        <v>1197164.3916361993</v>
      </c>
      <c r="G223" s="4">
        <v>1374536.5018792348</v>
      </c>
      <c r="H223" s="4">
        <v>1445139.6327501205</v>
      </c>
      <c r="I223" s="4">
        <v>1534231.4820083363</v>
      </c>
      <c r="J223" s="4">
        <v>1699699.9657169282</v>
      </c>
      <c r="K223" s="4">
        <v>1900296.6851969438</v>
      </c>
      <c r="L223" s="4">
        <v>2103990.7033255817</v>
      </c>
      <c r="M223" s="4">
        <v>2145012.7443050686</v>
      </c>
    </row>
    <row r="224" spans="2:13" x14ac:dyDescent="0.3">
      <c r="B224" s="15" t="s">
        <v>71</v>
      </c>
      <c r="C224" s="4">
        <v>1601266.2429873152</v>
      </c>
      <c r="D224" s="4">
        <v>1628117.2129143099</v>
      </c>
      <c r="E224" s="4">
        <v>1656749.7785073104</v>
      </c>
      <c r="F224" s="4">
        <v>1687263.8732478241</v>
      </c>
      <c r="G224" s="4">
        <v>1719706.0592652264</v>
      </c>
      <c r="H224" s="4">
        <v>1754125.5607258636</v>
      </c>
      <c r="I224" s="4">
        <v>1790574.3394254053</v>
      </c>
      <c r="J224" s="4">
        <v>1829107.1743583975</v>
      </c>
      <c r="K224" s="4">
        <v>1869781.7453902042</v>
      </c>
      <c r="L224" s="4">
        <v>1912658.721162667</v>
      </c>
      <c r="M224" s="4">
        <v>1957801.8513711607</v>
      </c>
    </row>
    <row r="225" spans="2:13" x14ac:dyDescent="0.3">
      <c r="B225" s="15" t="s">
        <v>72</v>
      </c>
      <c r="C225" s="4">
        <v>318676.57403960091</v>
      </c>
      <c r="D225" s="4">
        <v>416091.11136799096</v>
      </c>
      <c r="E225" s="4">
        <v>481736.63858332142</v>
      </c>
      <c r="F225" s="4">
        <v>625809.56849094923</v>
      </c>
      <c r="G225" s="4">
        <v>655946.87058480515</v>
      </c>
      <c r="H225" s="4">
        <v>617853.47555578733</v>
      </c>
      <c r="I225" s="4">
        <v>651358.4139753629</v>
      </c>
      <c r="J225" s="4">
        <v>654929.91572088841</v>
      </c>
      <c r="K225" s="4">
        <v>699555.57758160937</v>
      </c>
      <c r="L225" s="4">
        <v>743796.78399615549</v>
      </c>
      <c r="M225" s="4">
        <v>788056.83339141554</v>
      </c>
    </row>
    <row r="226" spans="2:13" x14ac:dyDescent="0.3">
      <c r="B226" s="15" t="s">
        <v>73</v>
      </c>
      <c r="C226" s="4">
        <v>793109.75349054649</v>
      </c>
      <c r="D226" s="4">
        <v>778586.39867947926</v>
      </c>
      <c r="E226" s="4">
        <v>781579.47852389328</v>
      </c>
      <c r="F226" s="4">
        <v>849168.0687246673</v>
      </c>
      <c r="G226" s="4">
        <v>892397.16212873068</v>
      </c>
      <c r="H226" s="4">
        <v>1104371.6855108382</v>
      </c>
      <c r="I226" s="4">
        <v>1239494.9240595205</v>
      </c>
      <c r="J226" s="4">
        <v>1313617.9201920258</v>
      </c>
      <c r="K226" s="4">
        <v>1375561.5048924538</v>
      </c>
      <c r="L226" s="4">
        <v>1404965.2423334583</v>
      </c>
      <c r="M226" s="4">
        <v>1457480.4591701787</v>
      </c>
    </row>
    <row r="227" spans="2:13" x14ac:dyDescent="0.3">
      <c r="B227" s="15" t="s">
        <v>74</v>
      </c>
      <c r="C227" s="4">
        <v>2179163.9822293893</v>
      </c>
      <c r="D227" s="4">
        <v>2042643.4309515727</v>
      </c>
      <c r="E227" s="4">
        <v>2027531.6563318006</v>
      </c>
      <c r="F227" s="4">
        <v>1926208.6495918948</v>
      </c>
      <c r="G227" s="4">
        <v>2231564.4767697779</v>
      </c>
      <c r="H227" s="4">
        <v>2435459.4710573023</v>
      </c>
      <c r="I227" s="4">
        <v>2625280.476007578</v>
      </c>
      <c r="J227" s="4">
        <v>2728182.5456196708</v>
      </c>
      <c r="K227" s="4">
        <v>2854132.0769312931</v>
      </c>
      <c r="L227" s="4">
        <v>3045807.8466581753</v>
      </c>
      <c r="M227" s="4">
        <v>3006478.7082490171</v>
      </c>
    </row>
    <row r="228" spans="2:13" x14ac:dyDescent="0.3">
      <c r="B228" s="15" t="s">
        <v>75</v>
      </c>
      <c r="C228" s="4">
        <v>851207.76964945532</v>
      </c>
      <c r="D228" s="4">
        <v>932428.93708845251</v>
      </c>
      <c r="E228" s="4">
        <v>1017817.5824787783</v>
      </c>
      <c r="F228" s="4">
        <v>1082540.436454871</v>
      </c>
      <c r="G228" s="4">
        <v>1143384.9484406824</v>
      </c>
      <c r="H228" s="4">
        <v>1228099.2681457116</v>
      </c>
      <c r="I228" s="4">
        <v>1280672.954694374</v>
      </c>
      <c r="J228" s="4">
        <v>1341506.5780885033</v>
      </c>
      <c r="K228" s="4">
        <v>1425991.7676807605</v>
      </c>
      <c r="L228" s="4">
        <v>1541075.788419426</v>
      </c>
      <c r="M228" s="4">
        <v>1672411.4232819686</v>
      </c>
    </row>
    <row r="229" spans="2:13" x14ac:dyDescent="0.3">
      <c r="B229" s="16" t="s">
        <v>76</v>
      </c>
      <c r="C229" s="4">
        <v>438415.08685885917</v>
      </c>
      <c r="D229" s="4">
        <v>462619.867947847</v>
      </c>
      <c r="E229" s="4">
        <v>497046.8960112381</v>
      </c>
      <c r="F229" s="4">
        <v>513695.85908402142</v>
      </c>
      <c r="G229" s="4">
        <v>541093.01881659543</v>
      </c>
      <c r="H229" s="4">
        <v>602631.55471000075</v>
      </c>
      <c r="I229" s="4">
        <v>655861.21559613047</v>
      </c>
      <c r="J229" s="4">
        <v>709309.80237944901</v>
      </c>
      <c r="K229" s="4">
        <v>742628.64249614836</v>
      </c>
      <c r="L229" s="4">
        <v>781588.51539701456</v>
      </c>
      <c r="M229" s="4">
        <v>828030.48412488191</v>
      </c>
    </row>
    <row r="230" spans="2:13" x14ac:dyDescent="0.3">
      <c r="B230" s="15" t="s">
        <v>77</v>
      </c>
      <c r="C230" s="4">
        <v>91526.589666776883</v>
      </c>
      <c r="D230" s="4">
        <v>97422.028405184465</v>
      </c>
      <c r="E230" s="4">
        <v>100380.55610695429</v>
      </c>
      <c r="F230" s="4">
        <v>107673.70217989765</v>
      </c>
      <c r="G230" s="4">
        <v>116005.31417111316</v>
      </c>
      <c r="H230" s="4">
        <v>128764.29340132937</v>
      </c>
      <c r="I230" s="4">
        <v>136161.62294989399</v>
      </c>
      <c r="J230" s="4">
        <v>143932.57795019189</v>
      </c>
      <c r="K230" s="4">
        <v>152891.29447152233</v>
      </c>
      <c r="L230" s="4">
        <v>166415.35582839721</v>
      </c>
      <c r="M230" s="4">
        <v>178985.67791408848</v>
      </c>
    </row>
    <row r="231" spans="2:13" x14ac:dyDescent="0.3">
      <c r="B231" s="15" t="s">
        <v>78</v>
      </c>
      <c r="C231" s="4">
        <v>254462.43976887089</v>
      </c>
      <c r="D231" s="4">
        <v>269097.29797071515</v>
      </c>
      <c r="E231" s="4">
        <v>284962.84719656449</v>
      </c>
      <c r="F231" s="4">
        <v>302194.32039443887</v>
      </c>
      <c r="G231" s="4">
        <v>320943.75577238656</v>
      </c>
      <c r="H231" s="4">
        <v>341382.18248341948</v>
      </c>
      <c r="I231" s="4">
        <v>363702.09507650032</v>
      </c>
      <c r="J231" s="4">
        <v>388120.25506874395</v>
      </c>
      <c r="K231" s="4">
        <v>414880.86309778818</v>
      </c>
      <c r="L231" s="4">
        <v>444609.70912018523</v>
      </c>
      <c r="M231" s="4">
        <v>476925.29766207823</v>
      </c>
    </row>
    <row r="232" spans="2:13" x14ac:dyDescent="0.3">
      <c r="B232" s="15" t="s">
        <v>79</v>
      </c>
      <c r="C232" s="4">
        <v>93328.848219761363</v>
      </c>
      <c r="D232" s="4">
        <v>95802.26468051046</v>
      </c>
      <c r="E232" s="4">
        <v>98341.232030454063</v>
      </c>
      <c r="F232" s="4">
        <v>100947.48751002151</v>
      </c>
      <c r="G232" s="4">
        <v>103622.81440027324</v>
      </c>
      <c r="H232" s="4">
        <v>106369.04324307723</v>
      </c>
      <c r="I232" s="4">
        <v>109188.0530936226</v>
      </c>
      <c r="J232" s="4">
        <v>112081.77280612761</v>
      </c>
      <c r="K232" s="4">
        <v>115052.1823536218</v>
      </c>
      <c r="L232" s="4">
        <v>118500.19215679007</v>
      </c>
      <c r="M232" s="4">
        <v>121640.70370786346</v>
      </c>
    </row>
    <row r="233" spans="2:13" x14ac:dyDescent="0.3">
      <c r="B233" s="17" t="s">
        <v>80</v>
      </c>
      <c r="C233" s="4">
        <v>-331002.1190424902</v>
      </c>
      <c r="D233" s="4">
        <v>-353602.19697800302</v>
      </c>
      <c r="E233" s="4">
        <v>-424176.65348987805</v>
      </c>
      <c r="F233" s="4">
        <v>-457866.60909714474</v>
      </c>
      <c r="G233" s="4">
        <v>-561275.42552608182</v>
      </c>
      <c r="H233" s="4">
        <v>-568182.92026923015</v>
      </c>
      <c r="I233" s="4">
        <v>-568579.57033344498</v>
      </c>
      <c r="J233" s="4">
        <v>-623557.67233991553</v>
      </c>
      <c r="K233" s="4">
        <v>-696520.62771013961</v>
      </c>
      <c r="L233" s="4">
        <v>-810062.60522545699</v>
      </c>
      <c r="M233" s="4">
        <v>-722061.43310481135</v>
      </c>
    </row>
    <row r="234" spans="2:13" x14ac:dyDescent="0.3">
      <c r="B234" s="18" t="s">
        <v>81</v>
      </c>
      <c r="C234" s="5">
        <f t="shared" ref="C234:M234" si="44">C207+C212+C218+C233</f>
        <v>24948887.718497198</v>
      </c>
      <c r="D234" s="5">
        <f t="shared" si="44"/>
        <v>26350808.36555554</v>
      </c>
      <c r="E234" s="5">
        <f t="shared" si="44"/>
        <v>27628327.003028139</v>
      </c>
      <c r="F234" s="5">
        <f t="shared" si="44"/>
        <v>29441004.710402265</v>
      </c>
      <c r="G234" s="5">
        <f t="shared" si="44"/>
        <v>31673636.010537576</v>
      </c>
      <c r="H234" s="5">
        <f t="shared" si="44"/>
        <v>33420626.297873676</v>
      </c>
      <c r="I234" s="5">
        <f t="shared" si="44"/>
        <v>35673045.460336462</v>
      </c>
      <c r="J234" s="5">
        <f t="shared" si="44"/>
        <v>38137425.761523016</v>
      </c>
      <c r="K234" s="5">
        <f t="shared" si="44"/>
        <v>40708958.665159337</v>
      </c>
      <c r="L234" s="5">
        <f t="shared" si="44"/>
        <v>43517370.078053974</v>
      </c>
      <c r="M234" s="5">
        <f t="shared" si="44"/>
        <v>46848629.502821937</v>
      </c>
    </row>
    <row r="235" spans="2:13" x14ac:dyDescent="0.3">
      <c r="B235" s="17" t="s">
        <v>82</v>
      </c>
      <c r="C235" s="4">
        <v>1821544.0813679253</v>
      </c>
      <c r="D235" s="4">
        <v>1909825.1257988934</v>
      </c>
      <c r="E235" s="4">
        <v>2153391.6122301663</v>
      </c>
      <c r="F235" s="4">
        <v>2234499.4647098249</v>
      </c>
      <c r="G235" s="4">
        <v>2505660.7906450545</v>
      </c>
      <c r="H235" s="4">
        <v>2515832.8073580987</v>
      </c>
      <c r="I235" s="4">
        <v>2873500.2424421897</v>
      </c>
      <c r="J235" s="4">
        <v>3093938.7704293737</v>
      </c>
      <c r="K235" s="4">
        <v>3391850.3460835884</v>
      </c>
      <c r="L235" s="4">
        <v>3656415</v>
      </c>
      <c r="M235" s="4">
        <v>3676457.3418501155</v>
      </c>
    </row>
    <row r="236" spans="2:13" x14ac:dyDescent="0.3">
      <c r="B236" s="19" t="s">
        <v>83</v>
      </c>
      <c r="C236" s="6">
        <f t="shared" ref="C236:M236" si="45">C234+C235</f>
        <v>26770431.799865123</v>
      </c>
      <c r="D236" s="6">
        <f t="shared" si="45"/>
        <v>28260633.491354432</v>
      </c>
      <c r="E236" s="6">
        <f t="shared" si="45"/>
        <v>29781718.615258306</v>
      </c>
      <c r="F236" s="6">
        <f t="shared" si="45"/>
        <v>31675504.175112091</v>
      </c>
      <c r="G236" s="6">
        <f t="shared" si="45"/>
        <v>34179296.801182628</v>
      </c>
      <c r="H236" s="6">
        <f t="shared" si="45"/>
        <v>35936459.105231777</v>
      </c>
      <c r="I236" s="6">
        <f t="shared" si="45"/>
        <v>38546545.702778652</v>
      </c>
      <c r="J236" s="6">
        <f t="shared" si="45"/>
        <v>41231364.531952389</v>
      </c>
      <c r="K236" s="6">
        <f t="shared" si="45"/>
        <v>44100809.011242926</v>
      </c>
      <c r="L236" s="6">
        <f t="shared" si="45"/>
        <v>47173785.078053974</v>
      </c>
      <c r="M236" s="6">
        <f t="shared" si="45"/>
        <v>50525086.844672054</v>
      </c>
    </row>
    <row r="239" spans="2:13" x14ac:dyDescent="0.3">
      <c r="B239" s="1" t="s">
        <v>111</v>
      </c>
      <c r="I239" s="29"/>
    </row>
    <row r="240" spans="2:13" x14ac:dyDescent="0.3">
      <c r="B240" s="3" t="s">
        <v>84</v>
      </c>
      <c r="C240" s="20" t="s">
        <v>85</v>
      </c>
      <c r="D240" s="20" t="s">
        <v>86</v>
      </c>
      <c r="E240" s="20" t="s">
        <v>87</v>
      </c>
      <c r="F240" s="20" t="s">
        <v>88</v>
      </c>
      <c r="G240" s="20" t="s">
        <v>89</v>
      </c>
      <c r="H240" s="20" t="s">
        <v>90</v>
      </c>
      <c r="I240" s="20" t="s">
        <v>91</v>
      </c>
      <c r="J240" s="20" t="s">
        <v>112</v>
      </c>
      <c r="K240" s="20" t="s">
        <v>113</v>
      </c>
      <c r="L240" s="20" t="s">
        <v>114</v>
      </c>
      <c r="M240" s="20" t="s">
        <v>119</v>
      </c>
    </row>
    <row r="241" spans="2:13" x14ac:dyDescent="0.3">
      <c r="B241" s="21" t="s">
        <v>92</v>
      </c>
      <c r="C241" s="22">
        <f t="shared" ref="C241:H241" si="46">SUM(C242:C245)</f>
        <v>16546181.369550068</v>
      </c>
      <c r="D241" s="22">
        <f t="shared" si="46"/>
        <v>19551225.214639287</v>
      </c>
      <c r="E241" s="22">
        <f t="shared" si="46"/>
        <v>21313803.096073784</v>
      </c>
      <c r="F241" s="22">
        <f t="shared" si="46"/>
        <v>25234560.161530297</v>
      </c>
      <c r="G241" s="22">
        <f t="shared" si="46"/>
        <v>29739110.772056893</v>
      </c>
      <c r="H241" s="22">
        <f t="shared" si="46"/>
        <v>34142496.544801041</v>
      </c>
      <c r="I241" s="22">
        <f t="shared" ref="I241" si="47">SUM(I242:I245)</f>
        <v>33916200.621596254</v>
      </c>
      <c r="J241" s="22">
        <f t="shared" ref="J241" si="48">SUM(J242:J245)</f>
        <v>36447870.916723073</v>
      </c>
      <c r="K241" s="22">
        <f t="shared" ref="K241" si="49">SUM(K242:K245)</f>
        <v>38760376.56397099</v>
      </c>
      <c r="L241" s="22">
        <f t="shared" ref="L241" si="50">SUM(L242:L245)</f>
        <v>41851195.590851374</v>
      </c>
      <c r="M241" s="22">
        <f t="shared" ref="M241" si="51">SUM(M242:M245)</f>
        <v>44670628.012883753</v>
      </c>
    </row>
    <row r="242" spans="2:13" x14ac:dyDescent="0.3">
      <c r="B242" s="2" t="s">
        <v>16</v>
      </c>
      <c r="C242" s="4">
        <v>8810940.4467191752</v>
      </c>
      <c r="D242" s="4">
        <v>10514770.374994894</v>
      </c>
      <c r="E242" s="4">
        <v>11578387.327841304</v>
      </c>
      <c r="F242" s="4">
        <v>13296720.486916209</v>
      </c>
      <c r="G242" s="4">
        <v>16494063.994882796</v>
      </c>
      <c r="H242" s="4">
        <v>19712861.874555789</v>
      </c>
      <c r="I242" s="4">
        <v>19060477.700441357</v>
      </c>
      <c r="J242" s="4">
        <v>20066646.148638312</v>
      </c>
      <c r="K242" s="4">
        <v>21920176.544343602</v>
      </c>
      <c r="L242" s="4">
        <v>23549768.614945199</v>
      </c>
      <c r="M242" s="4">
        <v>25580489.599237319</v>
      </c>
    </row>
    <row r="243" spans="2:13" x14ac:dyDescent="0.3">
      <c r="B243" s="2" t="s">
        <v>17</v>
      </c>
      <c r="C243" s="4">
        <v>4640417.2880532015</v>
      </c>
      <c r="D243" s="4">
        <v>5586879.5586038455</v>
      </c>
      <c r="E243" s="4">
        <v>5593083.2034969591</v>
      </c>
      <c r="F243" s="4">
        <v>7167797.5812049443</v>
      </c>
      <c r="G243" s="4">
        <v>8214636.0082494011</v>
      </c>
      <c r="H243" s="4">
        <v>8867809.6810022816</v>
      </c>
      <c r="I243" s="4">
        <v>9251173.0398342423</v>
      </c>
      <c r="J243" s="4">
        <v>10357287.103169875</v>
      </c>
      <c r="K243" s="4">
        <v>10622498.607541969</v>
      </c>
      <c r="L243" s="4">
        <v>11269819.628243452</v>
      </c>
      <c r="M243" s="4">
        <v>11479664.46483301</v>
      </c>
    </row>
    <row r="244" spans="2:13" x14ac:dyDescent="0.3">
      <c r="B244" s="2" t="s">
        <v>59</v>
      </c>
      <c r="C244" s="4">
        <v>1739437.7915521353</v>
      </c>
      <c r="D244" s="4">
        <v>2071919.6755892083</v>
      </c>
      <c r="E244" s="4">
        <v>2481389.7981025865</v>
      </c>
      <c r="F244" s="4">
        <v>2924235.6411614344</v>
      </c>
      <c r="G244" s="4">
        <v>3098399.226593744</v>
      </c>
      <c r="H244" s="4">
        <v>3313764.564596015</v>
      </c>
      <c r="I244" s="4">
        <v>3383160.0929655521</v>
      </c>
      <c r="J244" s="4">
        <v>3641955.4992298302</v>
      </c>
      <c r="K244" s="4">
        <v>3720575.4917234657</v>
      </c>
      <c r="L244" s="4">
        <v>4191340.4704776662</v>
      </c>
      <c r="M244" s="4">
        <v>4603883.0722587695</v>
      </c>
    </row>
    <row r="245" spans="2:13" x14ac:dyDescent="0.3">
      <c r="B245" s="2" t="s">
        <v>19</v>
      </c>
      <c r="C245" s="4">
        <v>1355385.8432255546</v>
      </c>
      <c r="D245" s="4">
        <v>1377655.6054513371</v>
      </c>
      <c r="E245" s="4">
        <v>1660942.7666329327</v>
      </c>
      <c r="F245" s="4">
        <v>1845806.4522477102</v>
      </c>
      <c r="G245" s="4">
        <v>1932011.5423309512</v>
      </c>
      <c r="H245" s="4">
        <v>2248060.4246469578</v>
      </c>
      <c r="I245" s="4">
        <v>2221389.7883551014</v>
      </c>
      <c r="J245" s="4">
        <v>2381982.1656850497</v>
      </c>
      <c r="K245" s="4">
        <v>2497125.9203619557</v>
      </c>
      <c r="L245" s="4">
        <v>2840266.877185062</v>
      </c>
      <c r="M245" s="4">
        <v>3006590.8765546498</v>
      </c>
    </row>
    <row r="246" spans="2:13" x14ac:dyDescent="0.3">
      <c r="B246" s="21" t="s">
        <v>60</v>
      </c>
      <c r="C246" s="22">
        <f t="shared" ref="C246:M246" si="52">SUM(C247:C251)</f>
        <v>15828627.005060786</v>
      </c>
      <c r="D246" s="22">
        <f t="shared" si="52"/>
        <v>18570321.971062768</v>
      </c>
      <c r="E246" s="22">
        <f t="shared" si="52"/>
        <v>20767733.600011557</v>
      </c>
      <c r="F246" s="22">
        <f t="shared" si="52"/>
        <v>23103647.259384684</v>
      </c>
      <c r="G246" s="22">
        <f t="shared" si="52"/>
        <v>26937139.336537831</v>
      </c>
      <c r="H246" s="22">
        <f t="shared" si="52"/>
        <v>29735584.423712671</v>
      </c>
      <c r="I246" s="22">
        <f t="shared" si="52"/>
        <v>33422366.240341209</v>
      </c>
      <c r="J246" s="22">
        <f t="shared" si="52"/>
        <v>37269750.179498635</v>
      </c>
      <c r="K246" s="22">
        <f t="shared" si="52"/>
        <v>42554082.645889938</v>
      </c>
      <c r="L246" s="22">
        <f t="shared" si="52"/>
        <v>45762017.607848607</v>
      </c>
      <c r="M246" s="22">
        <f t="shared" si="52"/>
        <v>52700656.485566527</v>
      </c>
    </row>
    <row r="247" spans="2:13" x14ac:dyDescent="0.3">
      <c r="B247" s="2" t="s">
        <v>21</v>
      </c>
      <c r="C247" s="4">
        <v>3071557.9033699431</v>
      </c>
      <c r="D247" s="4">
        <v>3125480.4340036856</v>
      </c>
      <c r="E247" s="4">
        <v>3097933.3861746588</v>
      </c>
      <c r="F247" s="4">
        <v>4055619.4186553191</v>
      </c>
      <c r="G247" s="4">
        <v>5299362.3812413793</v>
      </c>
      <c r="H247" s="4">
        <v>5206217.0840838626</v>
      </c>
      <c r="I247" s="4">
        <v>6455878.2379368544</v>
      </c>
      <c r="J247" s="4">
        <v>7164221.5053080432</v>
      </c>
      <c r="K247" s="4">
        <v>9867293.3334815577</v>
      </c>
      <c r="L247" s="4">
        <v>11471365.035275882</v>
      </c>
      <c r="M247" s="4">
        <v>15430905.767678726</v>
      </c>
    </row>
    <row r="248" spans="2:13" x14ac:dyDescent="0.3">
      <c r="B248" s="2" t="s">
        <v>3</v>
      </c>
      <c r="C248" s="4">
        <v>5881780.4069424886</v>
      </c>
      <c r="D248" s="4">
        <v>6648876.1713179629</v>
      </c>
      <c r="E248" s="4">
        <v>7533518.9998027235</v>
      </c>
      <c r="F248" s="4">
        <v>7411671.7844324261</v>
      </c>
      <c r="G248" s="4">
        <v>8467126.2624940891</v>
      </c>
      <c r="H248" s="4">
        <v>9102281.6811026279</v>
      </c>
      <c r="I248" s="4">
        <v>9811013.0205409043</v>
      </c>
      <c r="J248" s="4">
        <v>10512033.824172052</v>
      </c>
      <c r="K248" s="4">
        <v>11212102.487247664</v>
      </c>
      <c r="L248" s="4">
        <v>11237325.161455985</v>
      </c>
      <c r="M248" s="4">
        <v>12157759.780205438</v>
      </c>
    </row>
    <row r="249" spans="2:13" x14ac:dyDescent="0.3">
      <c r="B249" s="2" t="s">
        <v>93</v>
      </c>
      <c r="C249" s="4">
        <v>522828.81573835533</v>
      </c>
      <c r="D249" s="4">
        <v>550300.06308532611</v>
      </c>
      <c r="E249" s="4">
        <v>818692.78426427697</v>
      </c>
      <c r="F249" s="4">
        <v>798801.19290113181</v>
      </c>
      <c r="G249" s="4">
        <v>472868.3228047259</v>
      </c>
      <c r="H249" s="4">
        <v>413350.53614155995</v>
      </c>
      <c r="I249" s="4">
        <v>345774.74721500737</v>
      </c>
      <c r="J249" s="4">
        <v>369917.1041761816</v>
      </c>
      <c r="K249" s="4">
        <v>398084.33160177415</v>
      </c>
      <c r="L249" s="4">
        <v>378691.14875436533</v>
      </c>
      <c r="M249" s="4">
        <v>248139.43342986214</v>
      </c>
    </row>
    <row r="250" spans="2:13" x14ac:dyDescent="0.3">
      <c r="B250" s="2" t="s">
        <v>94</v>
      </c>
      <c r="C250" s="4">
        <v>279325.82148039341</v>
      </c>
      <c r="D250" s="4">
        <v>324028.03898981609</v>
      </c>
      <c r="E250" s="4">
        <v>371581.06568820775</v>
      </c>
      <c r="F250" s="4">
        <v>390758.08580412442</v>
      </c>
      <c r="G250" s="4">
        <v>433131.97329869849</v>
      </c>
      <c r="H250" s="4">
        <v>519909.27940544172</v>
      </c>
      <c r="I250" s="4">
        <v>554536.3377246008</v>
      </c>
      <c r="J250" s="4">
        <v>590324.20306404121</v>
      </c>
      <c r="K250" s="4">
        <v>635958.95318265189</v>
      </c>
      <c r="L250" s="4">
        <v>746403.36291544139</v>
      </c>
      <c r="M250" s="4">
        <v>893174.45277111954</v>
      </c>
    </row>
    <row r="251" spans="2:13" x14ac:dyDescent="0.3">
      <c r="B251" s="2" t="s">
        <v>5</v>
      </c>
      <c r="C251" s="4">
        <v>6073134.0575296059</v>
      </c>
      <c r="D251" s="4">
        <v>7921637.2636659751</v>
      </c>
      <c r="E251" s="4">
        <v>8946007.3640816882</v>
      </c>
      <c r="F251" s="4">
        <v>10446796.777591679</v>
      </c>
      <c r="G251" s="4">
        <v>12264650.396698937</v>
      </c>
      <c r="H251" s="4">
        <v>14493825.84297918</v>
      </c>
      <c r="I251" s="4">
        <v>16255163.896923842</v>
      </c>
      <c r="J251" s="4">
        <v>18633253.542778313</v>
      </c>
      <c r="K251" s="4">
        <v>20440643.540376291</v>
      </c>
      <c r="L251" s="4">
        <v>21928232.899446934</v>
      </c>
      <c r="M251" s="4">
        <v>23970677.051481381</v>
      </c>
    </row>
    <row r="252" spans="2:13" x14ac:dyDescent="0.3">
      <c r="B252" s="21" t="s">
        <v>24</v>
      </c>
      <c r="C252" s="22">
        <f t="shared" ref="C252:M252" si="53">SUM(C253:C266)</f>
        <v>25308527.662193038</v>
      </c>
      <c r="D252" s="22">
        <f t="shared" si="53"/>
        <v>29384671.422652673</v>
      </c>
      <c r="E252" s="22">
        <f t="shared" si="53"/>
        <v>34111643.466267571</v>
      </c>
      <c r="F252" s="22">
        <f t="shared" si="53"/>
        <v>38146528.856423885</v>
      </c>
      <c r="G252" s="22">
        <f t="shared" si="53"/>
        <v>42747407.421444304</v>
      </c>
      <c r="H252" s="22">
        <f t="shared" si="53"/>
        <v>45065892.256596655</v>
      </c>
      <c r="I252" s="22">
        <f t="shared" si="53"/>
        <v>46855882.837264091</v>
      </c>
      <c r="J252" s="22">
        <f t="shared" si="53"/>
        <v>50912264.755820148</v>
      </c>
      <c r="K252" s="22">
        <f t="shared" si="53"/>
        <v>53994407.81262771</v>
      </c>
      <c r="L252" s="22">
        <f t="shared" si="53"/>
        <v>57385569.477159329</v>
      </c>
      <c r="M252" s="22">
        <f t="shared" si="53"/>
        <v>60146728.873876385</v>
      </c>
    </row>
    <row r="253" spans="2:13" x14ac:dyDescent="0.3">
      <c r="B253" s="2" t="s">
        <v>95</v>
      </c>
      <c r="C253" s="4">
        <v>6448378.3183162455</v>
      </c>
      <c r="D253" s="4">
        <v>7063672.6583589893</v>
      </c>
      <c r="E253" s="4">
        <v>8045701.6005100301</v>
      </c>
      <c r="F253" s="4">
        <v>8747862.1211202126</v>
      </c>
      <c r="G253" s="4">
        <v>9861677.7999534588</v>
      </c>
      <c r="H253" s="4">
        <v>10842803.086358391</v>
      </c>
      <c r="I253" s="4">
        <v>11047690.924982622</v>
      </c>
      <c r="J253" s="4">
        <v>12246191.941328097</v>
      </c>
      <c r="K253" s="4">
        <v>12931133.312333655</v>
      </c>
      <c r="L253" s="4">
        <v>13570247.486108031</v>
      </c>
      <c r="M253" s="4">
        <v>13532026.400482342</v>
      </c>
    </row>
    <row r="254" spans="2:13" x14ac:dyDescent="0.3">
      <c r="B254" s="2" t="s">
        <v>96</v>
      </c>
      <c r="C254" s="4">
        <v>3747784.4576636334</v>
      </c>
      <c r="D254" s="4">
        <v>5246332.5577180656</v>
      </c>
      <c r="E254" s="4">
        <v>6167365.6004114747</v>
      </c>
      <c r="F254" s="4">
        <v>6929894.863826788</v>
      </c>
      <c r="G254" s="4">
        <v>7549483.6438735425</v>
      </c>
      <c r="H254" s="4">
        <v>7897993.1208748193</v>
      </c>
      <c r="I254" s="4">
        <v>8381276.3295535296</v>
      </c>
      <c r="J254" s="4">
        <v>9622791.9634890724</v>
      </c>
      <c r="K254" s="4">
        <v>10701520.43971809</v>
      </c>
      <c r="L254" s="4">
        <v>10860302.465720648</v>
      </c>
      <c r="M254" s="4">
        <v>11397028.251450824</v>
      </c>
    </row>
    <row r="255" spans="2:13" x14ac:dyDescent="0.3">
      <c r="B255" s="2" t="s">
        <v>97</v>
      </c>
      <c r="C255" s="4">
        <v>1253969.9892421684</v>
      </c>
      <c r="D255" s="4">
        <v>1317190.7445478362</v>
      </c>
      <c r="E255" s="4">
        <v>1330370.8520022822</v>
      </c>
      <c r="F255" s="4">
        <v>1421916.0998780315</v>
      </c>
      <c r="G255" s="4">
        <v>1523035.2110702964</v>
      </c>
      <c r="H255" s="4">
        <v>1602543.1569571337</v>
      </c>
      <c r="I255" s="4">
        <v>1653791.9153520148</v>
      </c>
      <c r="J255" s="4">
        <v>1680221.8517039008</v>
      </c>
      <c r="K255" s="4">
        <v>1371160.9750224221</v>
      </c>
      <c r="L255" s="4">
        <v>1601505.544308987</v>
      </c>
      <c r="M255" s="4">
        <v>1892458.9240954474</v>
      </c>
    </row>
    <row r="256" spans="2:13" x14ac:dyDescent="0.3">
      <c r="B256" s="2" t="s">
        <v>98</v>
      </c>
      <c r="C256" s="4">
        <v>1282255.0705478261</v>
      </c>
      <c r="D256" s="4">
        <v>1433178.7103897829</v>
      </c>
      <c r="E256" s="4">
        <v>1598596.8798792441</v>
      </c>
      <c r="F256" s="4">
        <v>1681098.0098122354</v>
      </c>
      <c r="G256" s="4">
        <v>1739555.8013454995</v>
      </c>
      <c r="H256" s="4">
        <v>1829355.7954948989</v>
      </c>
      <c r="I256" s="4">
        <v>1948179.6219364833</v>
      </c>
      <c r="J256" s="4">
        <v>2052241.7637263264</v>
      </c>
      <c r="K256" s="4">
        <v>2196753.2097255238</v>
      </c>
      <c r="L256" s="4">
        <v>2375155.4397632154</v>
      </c>
      <c r="M256" s="4">
        <v>2605849.2448818148</v>
      </c>
    </row>
    <row r="257" spans="2:13" x14ac:dyDescent="0.3">
      <c r="B257" s="2" t="s">
        <v>99</v>
      </c>
      <c r="C257" s="4">
        <v>2561996.5867301049</v>
      </c>
      <c r="D257" s="4">
        <v>2541197.7252715444</v>
      </c>
      <c r="E257" s="4">
        <v>3614990.5144535983</v>
      </c>
      <c r="F257" s="4">
        <v>4189021.4581138352</v>
      </c>
      <c r="G257" s="4">
        <v>5268866.0517340144</v>
      </c>
      <c r="H257" s="4">
        <v>4789631.7646707147</v>
      </c>
      <c r="I257" s="4">
        <v>4823101.0328162983</v>
      </c>
      <c r="J257" s="4">
        <v>4927613.3034006888</v>
      </c>
      <c r="K257" s="4">
        <v>5013181.3967155395</v>
      </c>
      <c r="L257" s="4">
        <v>5380248.9080912555</v>
      </c>
      <c r="M257" s="4">
        <v>5498732.5085400892</v>
      </c>
    </row>
    <row r="258" spans="2:13" x14ac:dyDescent="0.3">
      <c r="B258" s="2" t="s">
        <v>100</v>
      </c>
      <c r="C258" s="4">
        <v>2308220.725480468</v>
      </c>
      <c r="D258" s="4">
        <v>2551028.9161691144</v>
      </c>
      <c r="E258" s="4">
        <v>2721060.8292281665</v>
      </c>
      <c r="F258" s="4">
        <v>2949597.6169812763</v>
      </c>
      <c r="G258" s="4">
        <v>3162290.4893883318</v>
      </c>
      <c r="H258" s="4">
        <v>3334170.6783324573</v>
      </c>
      <c r="I258" s="4">
        <v>3553629.7040954176</v>
      </c>
      <c r="J258" s="4">
        <v>3869527.7677562446</v>
      </c>
      <c r="K258" s="4">
        <v>4348617.8951656409</v>
      </c>
      <c r="L258" s="4">
        <v>4581584.4802979054</v>
      </c>
      <c r="M258" s="4">
        <v>4877501.0582932029</v>
      </c>
    </row>
    <row r="259" spans="2:13" x14ac:dyDescent="0.3">
      <c r="B259" s="2" t="s">
        <v>101</v>
      </c>
      <c r="C259" s="4">
        <v>282743.7880802548</v>
      </c>
      <c r="D259" s="4">
        <v>353037.78530022525</v>
      </c>
      <c r="E259" s="4">
        <v>433939.2369909446</v>
      </c>
      <c r="F259" s="4">
        <v>518122.72450859303</v>
      </c>
      <c r="G259" s="4">
        <v>617914.34295148426</v>
      </c>
      <c r="H259" s="4">
        <v>726706.5023361654</v>
      </c>
      <c r="I259" s="4">
        <v>711807.25084499374</v>
      </c>
      <c r="J259" s="4">
        <v>753302.088752451</v>
      </c>
      <c r="K259" s="4">
        <v>822440.05907965358</v>
      </c>
      <c r="L259" s="4">
        <v>1088001.6086025217</v>
      </c>
      <c r="M259" s="4">
        <v>1175441.9199025575</v>
      </c>
    </row>
    <row r="260" spans="2:13" x14ac:dyDescent="0.3">
      <c r="B260" s="2" t="s">
        <v>102</v>
      </c>
      <c r="C260" s="4">
        <v>1243364.7173537954</v>
      </c>
      <c r="D260" s="4">
        <v>1522883.6308921161</v>
      </c>
      <c r="E260" s="4">
        <v>1914455.576807264</v>
      </c>
      <c r="F260" s="4">
        <v>2183916.9972402533</v>
      </c>
      <c r="G260" s="4">
        <v>2661977.9456503997</v>
      </c>
      <c r="H260" s="4">
        <v>3027383.8088099081</v>
      </c>
      <c r="I260" s="4">
        <v>3078144.8297728561</v>
      </c>
      <c r="J260" s="4">
        <v>3340939.4332665298</v>
      </c>
      <c r="K260" s="4">
        <v>3692864.0577646834</v>
      </c>
      <c r="L260" s="4">
        <v>4022126.835440855</v>
      </c>
      <c r="M260" s="4">
        <v>4297339.2995868083</v>
      </c>
    </row>
    <row r="261" spans="2:13" x14ac:dyDescent="0.3">
      <c r="B261" s="2" t="s">
        <v>103</v>
      </c>
      <c r="C261" s="4">
        <v>2882065.3646914908</v>
      </c>
      <c r="D261" s="4">
        <v>3615291.6653399053</v>
      </c>
      <c r="E261" s="4">
        <v>3973787.4984024521</v>
      </c>
      <c r="F261" s="4">
        <v>4548604.3570154421</v>
      </c>
      <c r="G261" s="4">
        <v>4846490.9947661916</v>
      </c>
      <c r="H261" s="4">
        <v>4986287.4042732539</v>
      </c>
      <c r="I261" s="4">
        <v>5131630.0097136572</v>
      </c>
      <c r="J261" s="4">
        <v>5354892.6345748054</v>
      </c>
      <c r="K261" s="4">
        <v>5530737.8727409039</v>
      </c>
      <c r="L261" s="4">
        <v>5875519.34678475</v>
      </c>
      <c r="M261" s="4">
        <v>6243145.9389475314</v>
      </c>
    </row>
    <row r="262" spans="2:13" x14ac:dyDescent="0.3">
      <c r="B262" s="2" t="s">
        <v>32</v>
      </c>
      <c r="C262" s="4">
        <v>1498867.7405956369</v>
      </c>
      <c r="D262" s="4">
        <v>1728375.6551487441</v>
      </c>
      <c r="E262" s="4">
        <v>2027224.7025532513</v>
      </c>
      <c r="F262" s="4">
        <v>2413305.9378196439</v>
      </c>
      <c r="G262" s="4">
        <v>2673289.0615532324</v>
      </c>
      <c r="H262" s="4">
        <v>2864290.0032636677</v>
      </c>
      <c r="I262" s="4">
        <v>3081718.2956168186</v>
      </c>
      <c r="J262" s="4">
        <v>3322028.193706743</v>
      </c>
      <c r="K262" s="4">
        <v>3440524.6716808784</v>
      </c>
      <c r="L262" s="4">
        <v>3649123.7644046992</v>
      </c>
      <c r="M262" s="4">
        <v>3838330.3019444868</v>
      </c>
    </row>
    <row r="263" spans="2:13" x14ac:dyDescent="0.3">
      <c r="B263" s="2" t="s">
        <v>104</v>
      </c>
      <c r="C263" s="4">
        <v>1011197.1610220182</v>
      </c>
      <c r="D263" s="4">
        <v>1113563.3381350774</v>
      </c>
      <c r="E263" s="4">
        <v>1233076.7698674556</v>
      </c>
      <c r="F263" s="4">
        <v>1419089.9050855846</v>
      </c>
      <c r="G263" s="4">
        <v>1540484.0776050526</v>
      </c>
      <c r="H263" s="4">
        <v>1681353.3207491687</v>
      </c>
      <c r="I263" s="4">
        <v>1816737.7869708664</v>
      </c>
      <c r="J263" s="4">
        <v>1932963.6022713706</v>
      </c>
      <c r="K263" s="4">
        <v>2060599.6372597592</v>
      </c>
      <c r="L263" s="4">
        <v>2213486.0433583031</v>
      </c>
      <c r="M263" s="4">
        <v>2392940.3320953343</v>
      </c>
    </row>
    <row r="264" spans="2:13" x14ac:dyDescent="0.3">
      <c r="B264" s="2" t="s">
        <v>105</v>
      </c>
      <c r="C264" s="4">
        <v>174357.66016761621</v>
      </c>
      <c r="D264" s="4">
        <v>194938.28228675344</v>
      </c>
      <c r="E264" s="4">
        <v>223468.07152885915</v>
      </c>
      <c r="F264" s="4">
        <v>248510.05685275653</v>
      </c>
      <c r="G264" s="4">
        <v>285625.55512478633</v>
      </c>
      <c r="H264" s="4">
        <v>322352.85802559648</v>
      </c>
      <c r="I264" s="4">
        <v>374923.94924536312</v>
      </c>
      <c r="J264" s="4">
        <v>427886.75021499943</v>
      </c>
      <c r="K264" s="4">
        <v>416049.30014152505</v>
      </c>
      <c r="L264" s="4">
        <v>513448.43592618307</v>
      </c>
      <c r="M264" s="4">
        <v>623720.69842010899</v>
      </c>
    </row>
    <row r="265" spans="2:13" x14ac:dyDescent="0.3">
      <c r="B265" s="2" t="s">
        <v>106</v>
      </c>
      <c r="C265" s="4">
        <v>474340.10474518978</v>
      </c>
      <c r="D265" s="4">
        <v>555957.43251508521</v>
      </c>
      <c r="E265" s="4">
        <v>661939.34698177013</v>
      </c>
      <c r="F265" s="4">
        <v>717898.05542494974</v>
      </c>
      <c r="G265" s="4">
        <v>831215.65279191744</v>
      </c>
      <c r="H265" s="4">
        <v>959148.4426842992</v>
      </c>
      <c r="I265" s="4">
        <v>1037687.3709109921</v>
      </c>
      <c r="J265" s="4">
        <v>1140417.14741614</v>
      </c>
      <c r="K265" s="4">
        <v>1217189.5055422357</v>
      </c>
      <c r="L265" s="4">
        <v>1358754.2792496788</v>
      </c>
      <c r="M265" s="4">
        <v>1465396.3400455881</v>
      </c>
    </row>
    <row r="266" spans="2:13" x14ac:dyDescent="0.3">
      <c r="B266" s="2" t="s">
        <v>107</v>
      </c>
      <c r="C266" s="4">
        <v>138985.97755659095</v>
      </c>
      <c r="D266" s="4">
        <v>148022.32057943323</v>
      </c>
      <c r="E266" s="4">
        <v>165665.98665077714</v>
      </c>
      <c r="F266" s="4">
        <v>177690.65274428081</v>
      </c>
      <c r="G266" s="4">
        <v>185500.79363608817</v>
      </c>
      <c r="H266" s="4">
        <v>201872.31376617411</v>
      </c>
      <c r="I266" s="4">
        <v>215563.81545217271</v>
      </c>
      <c r="J266" s="4">
        <v>241246.31421277681</v>
      </c>
      <c r="K266" s="4">
        <v>251635.47973718995</v>
      </c>
      <c r="L266" s="4">
        <v>296064.83910229593</v>
      </c>
      <c r="M266" s="4">
        <v>306817.65519026108</v>
      </c>
    </row>
    <row r="267" spans="2:13" x14ac:dyDescent="0.3">
      <c r="B267" s="1" t="s">
        <v>108</v>
      </c>
      <c r="C267" s="5">
        <f t="shared" ref="C267:M267" si="54">C241+C246+C252</f>
        <v>57683336.036803894</v>
      </c>
      <c r="D267" s="5">
        <f t="shared" si="54"/>
        <v>67506218.608354732</v>
      </c>
      <c r="E267" s="5">
        <f t="shared" si="54"/>
        <v>76193180.16235292</v>
      </c>
      <c r="F267" s="5">
        <f t="shared" si="54"/>
        <v>86484736.277338862</v>
      </c>
      <c r="G267" s="5">
        <f t="shared" si="54"/>
        <v>99423657.530039027</v>
      </c>
      <c r="H267" s="5">
        <f t="shared" si="54"/>
        <v>108943973.22511037</v>
      </c>
      <c r="I267" s="5">
        <f t="shared" si="54"/>
        <v>114194449.69920155</v>
      </c>
      <c r="J267" s="5">
        <f t="shared" si="54"/>
        <v>124629885.85204187</v>
      </c>
      <c r="K267" s="5">
        <f t="shared" si="54"/>
        <v>135308867.02248862</v>
      </c>
      <c r="L267" s="5">
        <f t="shared" si="54"/>
        <v>144998782.6758593</v>
      </c>
      <c r="M267" s="5">
        <f t="shared" si="54"/>
        <v>157518013.37232667</v>
      </c>
    </row>
    <row r="268" spans="2:13" x14ac:dyDescent="0.3">
      <c r="B268" s="2" t="s">
        <v>82</v>
      </c>
      <c r="C268" s="4">
        <v>4635323</v>
      </c>
      <c r="D268" s="4">
        <v>5470981.2158386717</v>
      </c>
      <c r="E268" s="4">
        <v>6410207.578349852</v>
      </c>
      <c r="F268" s="4">
        <v>7864579.4142312519</v>
      </c>
      <c r="G268" s="4">
        <v>8938666.759476956</v>
      </c>
      <c r="H268" s="4">
        <v>9787724.2005500011</v>
      </c>
      <c r="I268" s="4">
        <v>9794955.9788158648</v>
      </c>
      <c r="J268" s="4">
        <v>9753960.0757826604</v>
      </c>
      <c r="K268" s="4">
        <v>10125604.46013638</v>
      </c>
      <c r="L268" s="4">
        <v>11376505.445459453</v>
      </c>
      <c r="M268" s="4">
        <v>12737609.606879912</v>
      </c>
    </row>
    <row r="269" spans="2:13" x14ac:dyDescent="0.3">
      <c r="B269" s="3" t="s">
        <v>109</v>
      </c>
      <c r="C269" s="6">
        <f t="shared" ref="C269:M269" si="55">C267+C268</f>
        <v>62318659.036803894</v>
      </c>
      <c r="D269" s="6">
        <f t="shared" si="55"/>
        <v>72977199.824193403</v>
      </c>
      <c r="E269" s="6">
        <f t="shared" si="55"/>
        <v>82603387.740702778</v>
      </c>
      <c r="F269" s="6">
        <f t="shared" si="55"/>
        <v>94349315.691570118</v>
      </c>
      <c r="G269" s="6">
        <f t="shared" si="55"/>
        <v>108362324.28951599</v>
      </c>
      <c r="H269" s="6">
        <f t="shared" si="55"/>
        <v>118731697.42566037</v>
      </c>
      <c r="I269" s="6">
        <f t="shared" si="55"/>
        <v>123989405.67801742</v>
      </c>
      <c r="J269" s="6">
        <f t="shared" si="55"/>
        <v>134383845.92782453</v>
      </c>
      <c r="K269" s="6">
        <f t="shared" si="55"/>
        <v>145434471.48262501</v>
      </c>
      <c r="L269" s="6">
        <f t="shared" si="55"/>
        <v>156375288.12131876</v>
      </c>
      <c r="M269" s="6">
        <f t="shared" si="55"/>
        <v>170255622.97920659</v>
      </c>
    </row>
    <row r="271" spans="2:13" x14ac:dyDescent="0.3">
      <c r="C271" s="4"/>
      <c r="D271" s="4"/>
      <c r="E271" s="4"/>
      <c r="F271" s="4"/>
      <c r="G271" s="4"/>
      <c r="H271" s="4"/>
      <c r="I271" s="4"/>
      <c r="J271" s="4"/>
    </row>
    <row r="272" spans="2:13" x14ac:dyDescent="0.3">
      <c r="B272" s="1" t="s">
        <v>118</v>
      </c>
    </row>
    <row r="273" spans="2:13" x14ac:dyDescent="0.3">
      <c r="B273" s="3" t="s">
        <v>84</v>
      </c>
      <c r="C273" s="20" t="s">
        <v>85</v>
      </c>
      <c r="D273" s="20" t="s">
        <v>86</v>
      </c>
      <c r="E273" s="20" t="s">
        <v>87</v>
      </c>
      <c r="F273" s="20" t="s">
        <v>88</v>
      </c>
      <c r="G273" s="20" t="s">
        <v>89</v>
      </c>
      <c r="H273" s="20" t="s">
        <v>90</v>
      </c>
      <c r="I273" s="20" t="s">
        <v>91</v>
      </c>
      <c r="J273" s="20" t="s">
        <v>112</v>
      </c>
      <c r="K273" s="20" t="s">
        <v>113</v>
      </c>
      <c r="L273" s="20" t="s">
        <v>114</v>
      </c>
      <c r="M273" s="20" t="s">
        <v>119</v>
      </c>
    </row>
    <row r="274" spans="2:13" x14ac:dyDescent="0.3">
      <c r="B274" s="21" t="s">
        <v>92</v>
      </c>
      <c r="C274" s="22">
        <f t="shared" ref="C274:H274" si="56">SUM(C275:C278)</f>
        <v>21807029.910824526</v>
      </c>
      <c r="D274" s="22">
        <f t="shared" si="56"/>
        <v>22408191.604187261</v>
      </c>
      <c r="E274" s="22">
        <f t="shared" si="56"/>
        <v>23952076.762645267</v>
      </c>
      <c r="F274" s="22">
        <f t="shared" si="56"/>
        <v>25234560.161028072</v>
      </c>
      <c r="G274" s="22">
        <f t="shared" si="56"/>
        <v>26436338.289498884</v>
      </c>
      <c r="H274" s="22">
        <f t="shared" si="56"/>
        <v>27999284.063171845</v>
      </c>
      <c r="I274" s="22">
        <f t="shared" ref="I274" si="57">SUM(I275:I278)</f>
        <v>29504235.796227876</v>
      </c>
      <c r="J274" s="22">
        <f t="shared" ref="J274" si="58">SUM(J275:J278)</f>
        <v>30802622.422229156</v>
      </c>
      <c r="K274" s="22">
        <f t="shared" ref="K274" si="59">SUM(K275:K278)</f>
        <v>32323672.813457854</v>
      </c>
      <c r="L274" s="22">
        <f t="shared" ref="L274" si="60">SUM(L275:L278)</f>
        <v>33588777.396114312</v>
      </c>
      <c r="M274" s="22">
        <f t="shared" ref="M274" si="61">SUM(M275:M278)</f>
        <v>34711276.92880784</v>
      </c>
    </row>
    <row r="275" spans="2:13" x14ac:dyDescent="0.3">
      <c r="B275" s="2" t="s">
        <v>16</v>
      </c>
      <c r="C275" s="4">
        <v>10821030.63518934</v>
      </c>
      <c r="D275" s="4">
        <v>11298219.544520237</v>
      </c>
      <c r="E275" s="4">
        <v>12360259.956633851</v>
      </c>
      <c r="F275" s="4">
        <v>13296720.486916553</v>
      </c>
      <c r="G275" s="4">
        <v>14014478.520991644</v>
      </c>
      <c r="H275" s="4">
        <v>14904927.270665951</v>
      </c>
      <c r="I275" s="4">
        <v>15679337.748481652</v>
      </c>
      <c r="J275" s="4">
        <v>16372350.905427229</v>
      </c>
      <c r="K275" s="4">
        <v>17196814.904724233</v>
      </c>
      <c r="L275" s="4">
        <v>17818275.768506493</v>
      </c>
      <c r="M275" s="2">
        <v>18295699.533836875</v>
      </c>
    </row>
    <row r="276" spans="2:13" x14ac:dyDescent="0.3">
      <c r="B276" s="2" t="s">
        <v>17</v>
      </c>
      <c r="C276" s="4">
        <v>6213220.7573368168</v>
      </c>
      <c r="D276" s="4">
        <v>6511806.8664233657</v>
      </c>
      <c r="E276" s="4">
        <v>6829822.9080328317</v>
      </c>
      <c r="F276" s="4">
        <v>7167797.5807022518</v>
      </c>
      <c r="G276" s="4">
        <v>7516316.6297363667</v>
      </c>
      <c r="H276" s="4">
        <v>7886754.2128137304</v>
      </c>
      <c r="I276" s="4">
        <v>8276692.0349407615</v>
      </c>
      <c r="J276" s="4">
        <v>8687237.8759777322</v>
      </c>
      <c r="K276" s="4">
        <v>9119558.6875441968</v>
      </c>
      <c r="L276" s="4">
        <v>9574892.1614479274</v>
      </c>
      <c r="M276" s="2">
        <v>10054947.149007922</v>
      </c>
    </row>
    <row r="277" spans="2:13" x14ac:dyDescent="0.3">
      <c r="B277" s="2" t="s">
        <v>59</v>
      </c>
      <c r="C277" s="4">
        <v>2582203.823670818</v>
      </c>
      <c r="D277" s="4">
        <v>2699397.7937138639</v>
      </c>
      <c r="E277" s="4">
        <v>2829059.5877190218</v>
      </c>
      <c r="F277" s="4">
        <v>2924235.6411615103</v>
      </c>
      <c r="G277" s="4">
        <v>3038500.3562434828</v>
      </c>
      <c r="H277" s="4">
        <v>3184482.7213255474</v>
      </c>
      <c r="I277" s="4">
        <v>3339085.1583319064</v>
      </c>
      <c r="J277" s="4">
        <v>3499684.4093088447</v>
      </c>
      <c r="K277" s="4">
        <v>3612827.3039019192</v>
      </c>
      <c r="L277" s="4">
        <v>3739795.4022745281</v>
      </c>
      <c r="M277" s="2">
        <v>3857005.8378726826</v>
      </c>
    </row>
    <row r="278" spans="2:13" x14ac:dyDescent="0.3">
      <c r="B278" s="2" t="s">
        <v>19</v>
      </c>
      <c r="C278" s="4">
        <v>2190574.6946275486</v>
      </c>
      <c r="D278" s="4">
        <v>1898767.3995297947</v>
      </c>
      <c r="E278" s="4">
        <v>1932934.3102595618</v>
      </c>
      <c r="F278" s="4">
        <v>1845806.4522477584</v>
      </c>
      <c r="G278" s="4">
        <v>1867042.7825273899</v>
      </c>
      <c r="H278" s="4">
        <v>2023119.8583666168</v>
      </c>
      <c r="I278" s="4">
        <v>2209120.8544735569</v>
      </c>
      <c r="J278" s="4">
        <v>2243349.2315153526</v>
      </c>
      <c r="K278" s="4">
        <v>2394471.9172875066</v>
      </c>
      <c r="L278" s="4">
        <v>2455814.0638853614</v>
      </c>
      <c r="M278" s="2">
        <v>2503624.4080903577</v>
      </c>
    </row>
    <row r="279" spans="2:13" x14ac:dyDescent="0.3">
      <c r="B279" s="21" t="s">
        <v>60</v>
      </c>
      <c r="C279" s="22">
        <f t="shared" ref="C279:M279" si="62">SUM(C280:C284)</f>
        <v>17987423.483152822</v>
      </c>
      <c r="D279" s="22">
        <f t="shared" si="62"/>
        <v>19872085.998664994</v>
      </c>
      <c r="E279" s="22">
        <f t="shared" si="62"/>
        <v>21057206.000157811</v>
      </c>
      <c r="F279" s="22">
        <f t="shared" si="62"/>
        <v>23103647.120260738</v>
      </c>
      <c r="G279" s="22">
        <f t="shared" si="62"/>
        <v>25817954.892349873</v>
      </c>
      <c r="H279" s="22">
        <f t="shared" si="62"/>
        <v>28565773.988698058</v>
      </c>
      <c r="I279" s="22">
        <f t="shared" si="62"/>
        <v>31344128.062348634</v>
      </c>
      <c r="J279" s="22">
        <f t="shared" si="62"/>
        <v>34976981.719020411</v>
      </c>
      <c r="K279" s="22">
        <f t="shared" si="62"/>
        <v>37545171.578839868</v>
      </c>
      <c r="L279" s="22">
        <f t="shared" si="62"/>
        <v>39577999.519461431</v>
      </c>
      <c r="M279" s="22">
        <f t="shared" si="62"/>
        <v>41750203.581311427</v>
      </c>
    </row>
    <row r="280" spans="2:13" x14ac:dyDescent="0.3">
      <c r="B280" s="2" t="s">
        <v>21</v>
      </c>
      <c r="C280" s="4">
        <v>3314742.2077436368</v>
      </c>
      <c r="D280" s="4">
        <v>3464720.6693425262</v>
      </c>
      <c r="E280" s="4">
        <v>3687273.0299388366</v>
      </c>
      <c r="F280" s="4">
        <v>4055619.4186553191</v>
      </c>
      <c r="G280" s="4">
        <v>4356708.6146038184</v>
      </c>
      <c r="H280" s="4">
        <v>4588623.8681427957</v>
      </c>
      <c r="I280" s="4">
        <v>4659195.1974491328</v>
      </c>
      <c r="J280" s="4">
        <v>5485112.361786047</v>
      </c>
      <c r="K280" s="4">
        <v>5887451.6880616099</v>
      </c>
      <c r="L280" s="4">
        <v>6442881.2876814436</v>
      </c>
      <c r="M280" s="2">
        <v>7146141.449093597</v>
      </c>
    </row>
    <row r="281" spans="2:13" x14ac:dyDescent="0.3">
      <c r="B281" s="2" t="s">
        <v>3</v>
      </c>
      <c r="C281" s="4">
        <v>6066988.8230707897</v>
      </c>
      <c r="D281" s="4">
        <v>6292514.324412887</v>
      </c>
      <c r="E281" s="4">
        <v>6919794.1656146897</v>
      </c>
      <c r="F281" s="4">
        <v>7411671.6453084834</v>
      </c>
      <c r="G281" s="4">
        <v>8213364.2965818746</v>
      </c>
      <c r="H281" s="4">
        <v>8889817.9832404293</v>
      </c>
      <c r="I281" s="4">
        <v>9623500.6628468428</v>
      </c>
      <c r="J281" s="4">
        <v>10184558.417162903</v>
      </c>
      <c r="K281" s="4">
        <v>10646278.520916093</v>
      </c>
      <c r="L281" s="4">
        <v>11155761.849317519</v>
      </c>
      <c r="M281" s="2">
        <v>11624144.028877828</v>
      </c>
    </row>
    <row r="282" spans="2:13" x14ac:dyDescent="0.3">
      <c r="B282" s="2" t="s">
        <v>93</v>
      </c>
      <c r="C282" s="4">
        <v>669068.62915411079</v>
      </c>
      <c r="D282" s="4">
        <v>723608.05413620593</v>
      </c>
      <c r="E282" s="4">
        <v>815296.84270876518</v>
      </c>
      <c r="F282" s="4">
        <v>798801.19290113216</v>
      </c>
      <c r="G282" s="4">
        <v>869262.45412417059</v>
      </c>
      <c r="H282" s="4">
        <v>877666.62894444086</v>
      </c>
      <c r="I282" s="4">
        <v>928174.49127234193</v>
      </c>
      <c r="J282" s="4">
        <v>994879.16113207908</v>
      </c>
      <c r="K282" s="4">
        <v>1049610.1183349537</v>
      </c>
      <c r="L282" s="4">
        <v>1154204.3374160272</v>
      </c>
      <c r="M282" s="2">
        <v>1242131.964966849</v>
      </c>
    </row>
    <row r="283" spans="2:13" x14ac:dyDescent="0.3">
      <c r="B283" s="2" t="s">
        <v>94</v>
      </c>
      <c r="C283" s="4">
        <v>358360.72242925107</v>
      </c>
      <c r="D283" s="4">
        <v>367890.18061438727</v>
      </c>
      <c r="E283" s="4">
        <v>381759.71081937588</v>
      </c>
      <c r="F283" s="4">
        <v>390758.08580412448</v>
      </c>
      <c r="G283" s="4">
        <v>417899.06404078781</v>
      </c>
      <c r="H283" s="4">
        <v>444660.05729730957</v>
      </c>
      <c r="I283" s="4">
        <v>477510.23791852372</v>
      </c>
      <c r="J283" s="4">
        <v>510410.61729430855</v>
      </c>
      <c r="K283" s="4">
        <v>540159.16484778048</v>
      </c>
      <c r="L283" s="4">
        <v>575212.97824524925</v>
      </c>
      <c r="M283" s="2">
        <v>606754.20212492719</v>
      </c>
    </row>
    <row r="284" spans="2:13" x14ac:dyDescent="0.3">
      <c r="B284" s="2" t="s">
        <v>5</v>
      </c>
      <c r="C284" s="4">
        <v>7578263.1007550322</v>
      </c>
      <c r="D284" s="4">
        <v>9023352.7701589875</v>
      </c>
      <c r="E284" s="4">
        <v>9253082.2510761451</v>
      </c>
      <c r="F284" s="4">
        <v>10446796.777591679</v>
      </c>
      <c r="G284" s="4">
        <v>11960720.462999221</v>
      </c>
      <c r="H284" s="4">
        <v>13765005.45107308</v>
      </c>
      <c r="I284" s="4">
        <v>15655747.472861791</v>
      </c>
      <c r="J284" s="4">
        <v>17802021.161645077</v>
      </c>
      <c r="K284" s="4">
        <v>19421672.086679436</v>
      </c>
      <c r="L284" s="4">
        <v>20249939.06680119</v>
      </c>
      <c r="M284" s="2">
        <v>21131031.936248224</v>
      </c>
    </row>
    <row r="285" spans="2:13" x14ac:dyDescent="0.3">
      <c r="B285" s="21" t="s">
        <v>24</v>
      </c>
      <c r="C285" s="22">
        <f t="shared" ref="C285:M285" si="63">SUM(C286:C299)</f>
        <v>31223623.086513311</v>
      </c>
      <c r="D285" s="22">
        <f t="shared" si="63"/>
        <v>32808710.449356653</v>
      </c>
      <c r="E285" s="22">
        <f t="shared" si="63"/>
        <v>35863738.726429567</v>
      </c>
      <c r="F285" s="22">
        <f t="shared" si="63"/>
        <v>38146528.856423892</v>
      </c>
      <c r="G285" s="22">
        <f t="shared" si="63"/>
        <v>40549564.023061521</v>
      </c>
      <c r="H285" s="22">
        <f t="shared" si="63"/>
        <v>42688390.311919928</v>
      </c>
      <c r="I285" s="22">
        <f t="shared" si="63"/>
        <v>45407431.712712534</v>
      </c>
      <c r="J285" s="22">
        <f t="shared" si="63"/>
        <v>48111192.263301857</v>
      </c>
      <c r="K285" s="22">
        <f t="shared" si="63"/>
        <v>50177656.851314783</v>
      </c>
      <c r="L285" s="22">
        <f t="shared" si="63"/>
        <v>52663977.594745465</v>
      </c>
      <c r="M285" s="22">
        <f t="shared" si="63"/>
        <v>55408589.716868162</v>
      </c>
    </row>
    <row r="286" spans="2:13" x14ac:dyDescent="0.3">
      <c r="B286" s="2" t="s">
        <v>95</v>
      </c>
      <c r="C286" s="4">
        <v>7371411.0796533152</v>
      </c>
      <c r="D286" s="4">
        <v>7682285.6935565583</v>
      </c>
      <c r="E286" s="4">
        <v>8444242.9422604311</v>
      </c>
      <c r="F286" s="4">
        <v>8747862.1211202201</v>
      </c>
      <c r="G286" s="4">
        <v>9260703.2785532065</v>
      </c>
      <c r="H286" s="4">
        <v>9820626.5228028037</v>
      </c>
      <c r="I286" s="4">
        <v>10434333.306211637</v>
      </c>
      <c r="J286" s="4">
        <v>10961777.022490636</v>
      </c>
      <c r="K286" s="4">
        <v>11197265.998955045</v>
      </c>
      <c r="L286" s="4">
        <v>11623456.093320286</v>
      </c>
      <c r="M286" s="2">
        <v>12046448.258819077</v>
      </c>
    </row>
    <row r="287" spans="2:13" x14ac:dyDescent="0.3">
      <c r="B287" s="2" t="s">
        <v>96</v>
      </c>
      <c r="C287" s="4">
        <v>5710465.8661286132</v>
      </c>
      <c r="D287" s="4">
        <v>6050976.2662543766</v>
      </c>
      <c r="E287" s="4">
        <v>6577705.7310488783</v>
      </c>
      <c r="F287" s="4">
        <v>6929894.8638267871</v>
      </c>
      <c r="G287" s="4">
        <v>7324856.2827553796</v>
      </c>
      <c r="H287" s="4">
        <v>7815844.6311133699</v>
      </c>
      <c r="I287" s="4">
        <v>8736560.6001322977</v>
      </c>
      <c r="J287" s="4">
        <v>9493190.6621315219</v>
      </c>
      <c r="K287" s="4">
        <v>10293275.609616149</v>
      </c>
      <c r="L287" s="4">
        <v>10658343.973610902</v>
      </c>
      <c r="M287" s="2">
        <v>11061950.350988038</v>
      </c>
    </row>
    <row r="288" spans="2:13" x14ac:dyDescent="0.3">
      <c r="B288" s="2" t="s">
        <v>97</v>
      </c>
      <c r="C288" s="4">
        <v>1343923.7392322372</v>
      </c>
      <c r="D288" s="4">
        <v>1356204.2258352935</v>
      </c>
      <c r="E288" s="4">
        <v>1397782.4439330632</v>
      </c>
      <c r="F288" s="4">
        <v>1421916.0998780315</v>
      </c>
      <c r="G288" s="4">
        <v>1480052.0974233225</v>
      </c>
      <c r="H288" s="4">
        <v>1525618.5103886211</v>
      </c>
      <c r="I288" s="4">
        <v>1604390.7414166634</v>
      </c>
      <c r="J288" s="4">
        <v>1645950.1404740287</v>
      </c>
      <c r="K288" s="4">
        <v>1419653.8535934782</v>
      </c>
      <c r="L288" s="4">
        <v>1514711.2723232007</v>
      </c>
      <c r="M288" s="2">
        <v>1651098.6299014678</v>
      </c>
    </row>
    <row r="289" spans="2:13" x14ac:dyDescent="0.3">
      <c r="B289" s="2" t="s">
        <v>98</v>
      </c>
      <c r="C289" s="4">
        <v>1266746.6131301799</v>
      </c>
      <c r="D289" s="4">
        <v>1414116.3083821046</v>
      </c>
      <c r="E289" s="4">
        <v>1560063.7266739241</v>
      </c>
      <c r="F289" s="4">
        <v>1681098.0098122354</v>
      </c>
      <c r="G289" s="4">
        <v>1718547.6263124305</v>
      </c>
      <c r="H289" s="4">
        <v>1824471.7717286737</v>
      </c>
      <c r="I289" s="4">
        <v>1989717.253553557</v>
      </c>
      <c r="J289" s="4">
        <v>2133312.4139640997</v>
      </c>
      <c r="K289" s="4">
        <v>2313032.1220013816</v>
      </c>
      <c r="L289" s="4">
        <v>2524609.7203840055</v>
      </c>
      <c r="M289" s="2">
        <v>2712410.7142862305</v>
      </c>
    </row>
    <row r="290" spans="2:13" x14ac:dyDescent="0.3">
      <c r="B290" s="2" t="s">
        <v>99</v>
      </c>
      <c r="C290" s="4">
        <v>3444161.0157071501</v>
      </c>
      <c r="D290" s="4">
        <v>3405939.9363144268</v>
      </c>
      <c r="E290" s="4">
        <v>3764112.5298921987</v>
      </c>
      <c r="F290" s="4">
        <v>4189021.4581138361</v>
      </c>
      <c r="G290" s="4">
        <v>4235515.2999503082</v>
      </c>
      <c r="H290" s="4">
        <v>4115392.9143740959</v>
      </c>
      <c r="I290" s="4">
        <v>4094972.3011495476</v>
      </c>
      <c r="J290" s="4">
        <v>4281167.0038301712</v>
      </c>
      <c r="K290" s="4">
        <v>4412967.4952447116</v>
      </c>
      <c r="L290" s="4">
        <v>4599676.8294061981</v>
      </c>
      <c r="M290" s="2">
        <v>5024141.2776034642</v>
      </c>
    </row>
    <row r="291" spans="2:13" x14ac:dyDescent="0.3">
      <c r="B291" s="2" t="s">
        <v>100</v>
      </c>
      <c r="C291" s="4">
        <v>2606439.0491418531</v>
      </c>
      <c r="D291" s="4">
        <v>2714775.034313831</v>
      </c>
      <c r="E291" s="4">
        <v>2828969.8871101206</v>
      </c>
      <c r="F291" s="4">
        <v>2949597.6169812768</v>
      </c>
      <c r="G291" s="4">
        <v>3077086.1204349836</v>
      </c>
      <c r="H291" s="4">
        <v>3211894.932795153</v>
      </c>
      <c r="I291" s="4">
        <v>3354517.6882281364</v>
      </c>
      <c r="J291" s="4">
        <v>3505484.7753592404</v>
      </c>
      <c r="K291" s="4">
        <v>3663972.2849675352</v>
      </c>
      <c r="L291" s="4">
        <v>3827459.8943816815</v>
      </c>
      <c r="M291" s="2">
        <v>3997459.8233379992</v>
      </c>
    </row>
    <row r="292" spans="2:13" x14ac:dyDescent="0.3">
      <c r="B292" s="2" t="s">
        <v>101</v>
      </c>
      <c r="C292" s="4">
        <v>322260.08457407937</v>
      </c>
      <c r="D292" s="4">
        <v>385090.43860016449</v>
      </c>
      <c r="E292" s="4">
        <v>447920.7926262496</v>
      </c>
      <c r="F292" s="4">
        <v>518122.72450859309</v>
      </c>
      <c r="G292" s="4">
        <v>606206.68355693901</v>
      </c>
      <c r="H292" s="4">
        <v>694290.64260528435</v>
      </c>
      <c r="I292" s="4">
        <v>763332.14606172591</v>
      </c>
      <c r="J292" s="4">
        <v>821635.57049329998</v>
      </c>
      <c r="K292" s="4">
        <v>881833.3622237735</v>
      </c>
      <c r="L292" s="4">
        <v>942012.50558055821</v>
      </c>
      <c r="M292" s="2">
        <v>996609.07982425671</v>
      </c>
    </row>
    <row r="293" spans="2:13" x14ac:dyDescent="0.3">
      <c r="B293" s="2" t="s">
        <v>102</v>
      </c>
      <c r="C293" s="4">
        <v>1417467.4848659448</v>
      </c>
      <c r="D293" s="4">
        <v>1660994.2200693046</v>
      </c>
      <c r="E293" s="4">
        <v>1976259.5688011239</v>
      </c>
      <c r="F293" s="4">
        <v>2183916.9972402528</v>
      </c>
      <c r="G293" s="4">
        <v>2611497.6983909365</v>
      </c>
      <c r="H293" s="4">
        <v>2892462.8844005838</v>
      </c>
      <c r="I293" s="4">
        <v>3054288.1917848685</v>
      </c>
      <c r="J293" s="4">
        <v>3311752.8894363791</v>
      </c>
      <c r="K293" s="4">
        <v>3569799.7747166432</v>
      </c>
      <c r="L293" s="4">
        <v>3817046.8646715274</v>
      </c>
      <c r="M293" s="2">
        <v>3993799.0799665004</v>
      </c>
    </row>
    <row r="294" spans="2:13" x14ac:dyDescent="0.3">
      <c r="B294" s="2" t="s">
        <v>103</v>
      </c>
      <c r="C294" s="4">
        <v>3623123.2851870861</v>
      </c>
      <c r="D294" s="4">
        <v>3974205.5761060026</v>
      </c>
      <c r="E294" s="4">
        <v>4242164.254959628</v>
      </c>
      <c r="F294" s="4">
        <v>4548604.357015444</v>
      </c>
      <c r="G294" s="4">
        <v>4793820.0466925073</v>
      </c>
      <c r="H294" s="4">
        <v>4907113.349886206</v>
      </c>
      <c r="I294" s="4">
        <v>5064968.4777012058</v>
      </c>
      <c r="J294" s="4">
        <v>5238490.6001894046</v>
      </c>
      <c r="K294" s="4">
        <v>5438145.6844813041</v>
      </c>
      <c r="L294" s="4">
        <v>5713411.30358666</v>
      </c>
      <c r="M294" s="2">
        <v>6024202.7870665714</v>
      </c>
    </row>
    <row r="295" spans="2:13" x14ac:dyDescent="0.3">
      <c r="B295" s="2" t="s">
        <v>32</v>
      </c>
      <c r="C295" s="4">
        <v>1922642.9763731158</v>
      </c>
      <c r="D295" s="4">
        <v>1927632.7465520818</v>
      </c>
      <c r="E295" s="4">
        <v>2186259.6296485304</v>
      </c>
      <c r="F295" s="4">
        <v>2413305.9378196443</v>
      </c>
      <c r="G295" s="4">
        <v>2665336.375298725</v>
      </c>
      <c r="H295" s="4">
        <v>2859170.6846780004</v>
      </c>
      <c r="I295" s="4">
        <v>3046789.3528533564</v>
      </c>
      <c r="J295" s="4">
        <v>3257405.7038441421</v>
      </c>
      <c r="K295" s="4">
        <v>3365354.6104301428</v>
      </c>
      <c r="L295" s="4">
        <v>3537610.6642710203</v>
      </c>
      <c r="M295" s="2">
        <v>3724729.4155659853</v>
      </c>
    </row>
    <row r="296" spans="2:13" x14ac:dyDescent="0.3">
      <c r="B296" s="2" t="s">
        <v>104</v>
      </c>
      <c r="C296" s="4">
        <v>1284593.7116115741</v>
      </c>
      <c r="D296" s="4">
        <v>1245029.5721596526</v>
      </c>
      <c r="E296" s="4">
        <v>1349940.6845303355</v>
      </c>
      <c r="F296" s="4">
        <v>1419089.9050855851</v>
      </c>
      <c r="G296" s="4">
        <v>1497896.4476067214</v>
      </c>
      <c r="H296" s="4">
        <v>1611999.1837528369</v>
      </c>
      <c r="I296" s="4">
        <v>1746730.9417478426</v>
      </c>
      <c r="J296" s="4">
        <v>1833513.9999999998</v>
      </c>
      <c r="K296" s="4">
        <v>1953479.406170486</v>
      </c>
      <c r="L296" s="4">
        <v>2065348.9557855739</v>
      </c>
      <c r="M296" s="2">
        <v>2176986.1699724891</v>
      </c>
    </row>
    <row r="297" spans="2:13" x14ac:dyDescent="0.3">
      <c r="B297" s="2" t="s">
        <v>105</v>
      </c>
      <c r="C297" s="4">
        <v>198469.9746108712</v>
      </c>
      <c r="D297" s="4">
        <v>212501.84376101289</v>
      </c>
      <c r="E297" s="4">
        <v>230651.65930135289</v>
      </c>
      <c r="F297" s="4">
        <v>248510.05685275659</v>
      </c>
      <c r="G297" s="4">
        <v>280130.57039669936</v>
      </c>
      <c r="H297" s="4">
        <v>307906.75338782615</v>
      </c>
      <c r="I297" s="4">
        <v>350027.2867923695</v>
      </c>
      <c r="J297" s="4">
        <v>389225.17547535757</v>
      </c>
      <c r="K297" s="4">
        <v>372119.53876275249</v>
      </c>
      <c r="L297" s="4">
        <v>444487.97690505534</v>
      </c>
      <c r="M297" s="2">
        <v>528722.02136511472</v>
      </c>
    </row>
    <row r="298" spans="2:13" x14ac:dyDescent="0.3">
      <c r="B298" s="2" t="s">
        <v>106</v>
      </c>
      <c r="C298" s="4">
        <v>550177.01088085154</v>
      </c>
      <c r="D298" s="4">
        <v>612079.00343605247</v>
      </c>
      <c r="E298" s="4">
        <v>685475.09253820183</v>
      </c>
      <c r="F298" s="4">
        <v>717898.05542494974</v>
      </c>
      <c r="G298" s="4">
        <v>814528.79563888942</v>
      </c>
      <c r="H298" s="4">
        <v>912404.29344956763</v>
      </c>
      <c r="I298" s="4">
        <v>971689.969673543</v>
      </c>
      <c r="J298" s="4">
        <v>1037083.2580244384</v>
      </c>
      <c r="K298" s="4">
        <v>1089265.4047818012</v>
      </c>
      <c r="L298" s="4">
        <v>1181814.2567138937</v>
      </c>
      <c r="M298" s="2">
        <v>1249425.4261717813</v>
      </c>
    </row>
    <row r="299" spans="2:13" x14ac:dyDescent="0.3">
      <c r="B299" s="2" t="s">
        <v>107</v>
      </c>
      <c r="C299" s="4">
        <v>161741.19541643473</v>
      </c>
      <c r="D299" s="4">
        <v>166879.58401579689</v>
      </c>
      <c r="E299" s="4">
        <v>172189.78310552947</v>
      </c>
      <c r="F299" s="4">
        <v>177690.65274428081</v>
      </c>
      <c r="G299" s="4">
        <v>183386.70005047577</v>
      </c>
      <c r="H299" s="4">
        <v>189193.23655690643</v>
      </c>
      <c r="I299" s="4">
        <v>195113.45540577944</v>
      </c>
      <c r="J299" s="4">
        <v>201203.04758913346</v>
      </c>
      <c r="K299" s="4">
        <v>207491.70536956273</v>
      </c>
      <c r="L299" s="4">
        <v>213987.2838048971</v>
      </c>
      <c r="M299" s="2">
        <v>220606.6819991949</v>
      </c>
    </row>
    <row r="300" spans="2:13" x14ac:dyDescent="0.3">
      <c r="B300" s="1" t="s">
        <v>108</v>
      </c>
      <c r="C300" s="5">
        <f t="shared" ref="C300:M300" si="64">C274+C279+C285</f>
        <v>71018076.480490655</v>
      </c>
      <c r="D300" s="5">
        <f t="shared" si="64"/>
        <v>75088988.0522089</v>
      </c>
      <c r="E300" s="5">
        <f t="shared" si="64"/>
        <v>80873021.489232644</v>
      </c>
      <c r="F300" s="5">
        <f t="shared" si="64"/>
        <v>86484736.137712702</v>
      </c>
      <c r="G300" s="5">
        <f t="shared" si="64"/>
        <v>92803857.204910278</v>
      </c>
      <c r="H300" s="5">
        <f t="shared" si="64"/>
        <v>99253448.363789827</v>
      </c>
      <c r="I300" s="5">
        <f t="shared" si="64"/>
        <v>106255795.57128903</v>
      </c>
      <c r="J300" s="5">
        <f t="shared" si="64"/>
        <v>113890796.40455142</v>
      </c>
      <c r="K300" s="5">
        <f t="shared" si="64"/>
        <v>120046501.2436125</v>
      </c>
      <c r="L300" s="5">
        <f t="shared" si="64"/>
        <v>125830754.5103212</v>
      </c>
      <c r="M300" s="5">
        <f t="shared" si="64"/>
        <v>131870070.22698742</v>
      </c>
    </row>
    <row r="301" spans="2:13" x14ac:dyDescent="0.3">
      <c r="B301" s="2" t="s">
        <v>82</v>
      </c>
      <c r="C301" s="4">
        <v>6961770.661612425</v>
      </c>
      <c r="D301" s="4">
        <v>8179129.1750564203</v>
      </c>
      <c r="E301" s="4">
        <v>8001089.9789065644</v>
      </c>
      <c r="F301" s="4">
        <v>7864579.4142312519</v>
      </c>
      <c r="G301" s="4">
        <v>8024535.4765009675</v>
      </c>
      <c r="H301" s="4">
        <v>8393239.6951242611</v>
      </c>
      <c r="I301" s="4">
        <v>8924996.8000694923</v>
      </c>
      <c r="J301" s="4">
        <v>9303082.836615026</v>
      </c>
      <c r="K301" s="4">
        <v>9093315.4098882657</v>
      </c>
      <c r="L301" s="4">
        <v>9647434.4756205752</v>
      </c>
      <c r="M301" s="2">
        <v>10002659.823994748</v>
      </c>
    </row>
    <row r="302" spans="2:13" x14ac:dyDescent="0.3">
      <c r="B302" s="3" t="s">
        <v>109</v>
      </c>
      <c r="C302" s="6">
        <f t="shared" ref="C302:M302" si="65">C300+C301</f>
        <v>77979847.142103076</v>
      </c>
      <c r="D302" s="6">
        <f t="shared" si="65"/>
        <v>83268117.227265328</v>
      </c>
      <c r="E302" s="6">
        <f t="shared" si="65"/>
        <v>88874111.468139201</v>
      </c>
      <c r="F302" s="6">
        <f t="shared" si="65"/>
        <v>94349315.551943958</v>
      </c>
      <c r="G302" s="6">
        <f t="shared" si="65"/>
        <v>100828392.68141125</v>
      </c>
      <c r="H302" s="6">
        <f t="shared" si="65"/>
        <v>107646688.0589141</v>
      </c>
      <c r="I302" s="6">
        <f t="shared" si="65"/>
        <v>115180792.37135853</v>
      </c>
      <c r="J302" s="6">
        <f t="shared" si="65"/>
        <v>123193879.24116644</v>
      </c>
      <c r="K302" s="6">
        <f t="shared" si="65"/>
        <v>129139816.65350077</v>
      </c>
      <c r="L302" s="6">
        <f t="shared" si="65"/>
        <v>135478188.98594177</v>
      </c>
      <c r="M302" s="6">
        <f t="shared" si="65"/>
        <v>141872730.05098218</v>
      </c>
    </row>
    <row r="304" spans="2:13" x14ac:dyDescent="0.3">
      <c r="C304" s="4"/>
      <c r="D304" s="4"/>
      <c r="E304" s="4"/>
      <c r="F304" s="4"/>
      <c r="G304" s="4"/>
      <c r="H304" s="4"/>
      <c r="I304" s="4"/>
      <c r="J304" s="4"/>
    </row>
  </sheetData>
  <phoneticPr fontId="9" type="noConversion"/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1976 - 1992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DESD</cp:lastModifiedBy>
  <dcterms:created xsi:type="dcterms:W3CDTF">2012-01-31T07:28:11Z</dcterms:created>
  <dcterms:modified xsi:type="dcterms:W3CDTF">2023-07-27T08:09:54Z</dcterms:modified>
</cp:coreProperties>
</file>